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sv08\潮来市役所\総務部\財政課\55.HP更新資料_予算決算\令和7年度予算ほか\"/>
    </mc:Choice>
  </mc:AlternateContent>
  <xr:revisionPtr revIDLastSave="0" documentId="13_ncr:1_{21AC65FC-8015-48F8-A8E6-9287E6A48D7A}"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U88" i="12" l="1"/>
  <c r="AZ88" i="12"/>
  <c r="AP23" i="12"/>
  <c r="V23" i="12"/>
  <c r="AA23" i="12"/>
  <c r="Q23" i="12"/>
  <c r="AU63" i="12"/>
  <c r="AP63" i="12"/>
  <c r="CW102" i="12"/>
  <c r="DB102" i="12"/>
  <c r="DG102" i="12"/>
  <c r="DL102" i="12"/>
  <c r="DQ102" i="12"/>
  <c r="DV102" i="12"/>
  <c r="CR102" i="12"/>
  <c r="AP88" i="12" l="1"/>
  <c r="AF88" i="12"/>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BW35" i="10"/>
  <c r="BW36" i="10" s="1"/>
  <c r="BW37" i="10" s="1"/>
  <c r="BW38" i="10" s="1"/>
  <c r="BW39" i="10" s="1"/>
  <c r="BW40" i="10" s="1"/>
  <c r="BW41" i="10" s="1"/>
  <c r="BW42" i="10" s="1"/>
  <c r="BW43" i="10" s="1"/>
  <c r="BE35" i="10"/>
  <c r="C35" i="10"/>
  <c r="CO34" i="10"/>
  <c r="CO35" i="10" s="1"/>
  <c r="BW34" i="10"/>
  <c r="BE34" i="10"/>
  <c r="C34" i="10"/>
  <c r="U34" i="10" s="1"/>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alcChain>
</file>

<file path=xl/sharedStrings.xml><?xml version="1.0" encoding="utf-8"?>
<sst xmlns="http://schemas.openxmlformats.org/spreadsheetml/2006/main" count="1087" uniqueCount="567">
  <si>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</si>
  <si>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</si>
  <si>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</si>
  <si>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</si>
  <si>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</si>
  <si>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</si>
  <si>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</si>
  <si>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</si>
  <si>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</si>
  <si>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</si>
  <si>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</si>
  <si>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</si>
  <si>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</si>
  <si>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</si>
  <si>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</si>
  <si>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</si>
  <si>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</si>
  <si>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</si>
  <si>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</si>
  <si>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</si>
  <si>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</si>
  <si>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</si>
  <si>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</si>
  <si>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</si>
  <si>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</si>
  <si>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</si>
  <si>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</si>
  <si>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</si>
  <si>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</si>
  <si>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</si>
  <si>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</si>
  <si>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</si>
  <si>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</si>
  <si>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</si>
  <si>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</si>
  <si>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</si>
  <si>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</si>
  <si>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</si>
  <si>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</si>
  <si>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</si>
  <si>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</si>
  <si>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</si>
  <si>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</si>
  <si>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</si>
  <si>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</si>
  <si>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</si>
  <si>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</si>
  <si>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</si>
  <si>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</si>
  <si>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</si>
  <si>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</si>
  <si>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</si>
  <si>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</si>
  <si>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</si>
  <si>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</si>
  <si>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</si>
  <si>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</si>
  <si>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</si>
  <si>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</si>
  <si>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</si>
  <si>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</si>
  <si>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</si>
  <si>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</si>
  <si>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</si>
  <si>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</si>
  <si>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</si>
  <si>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</si>
  <si>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</si>
  <si>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</si>
  <si>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</si>
  <si>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</si>
  <si>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</si>
  <si>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</si>
  <si>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</si>
  <si>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</si>
  <si>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</si>
  <si>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</si>
  <si>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</si>
  <si>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</si>
  <si>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</si>
  <si>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</si>
  <si>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</si>
  <si>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</si>
  <si>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</si>
  <si>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</si>
  <si>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</si>
  <si>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</si>
  <si>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</si>
  <si>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</si>
  <si>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</si>
  <si>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</si>
  <si>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</si>
  <si>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</si>
  <si>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</si>
  <si>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潮来市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</si>
  <si>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</si>
  <si>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</si>
  <si>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</si>
  <si>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</si>
  <si>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</si>
  <si>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</si>
  <si>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</si>
  <si>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</si>
  <si>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</si>
  <si>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</si>
  <si>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</si>
  <si>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</si>
  <si>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</si>
  <si>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</si>
  <si>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</si>
  <si>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</si>
  <si>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</si>
  <si>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</si>
  <si>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</si>
  <si>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</si>
  <si>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</si>
  <si>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</si>
  <si>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</si>
  <si>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</si>
  <si>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</si>
  <si>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</si>
  <si>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</si>
  <si>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</si>
  <si>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</si>
  <si>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</si>
  <si>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</si>
  <si>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</si>
  <si>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</si>
  <si>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</si>
  <si>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</si>
  <si>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</si>
  <si>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</si>
  <si>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</si>
  <si>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</si>
  <si>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</si>
  <si>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</si>
  <si>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</si>
  <si>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</si>
  <si>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</si>
  <si>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</si>
  <si>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</si>
  <si>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</si>
  <si>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</si>
  <si>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</si>
  <si>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</si>
  <si>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</si>
  <si>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</si>
  <si>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</si>
  <si>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</si>
  <si>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</si>
  <si>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</si>
  <si>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</si>
  <si>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</si>
  <si>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</si>
  <si>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</si>
  <si>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</si>
  <si>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</si>
  <si>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</si>
  <si>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</si>
  <si>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</si>
  <si>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</si>
  <si>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</si>
  <si>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</si>
  <si>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</si>
  <si>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</si>
  <si>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</si>
  <si>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</si>
  <si>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</si>
  <si>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</si>
  <si>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</si>
  <si>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</si>
  <si>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</si>
  <si>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</si>
  <si>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</si>
  <si>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</si>
  <si>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</si>
  <si>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</si>
  <si>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</si>
  <si>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</si>
  <si>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</si>
  <si>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</si>
  <si>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</si>
  <si>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</si>
  <si>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</si>
  <si>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</si>
  <si>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</si>
  <si>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</si>
  <si>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</si>
  <si>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</si>
  <si>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</si>
  <si>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</si>
  <si>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</si>
  <si>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</si>
  <si>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</si>
  <si>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</si>
  <si>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</si>
  <si>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</si>
  <si>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</si>
  <si>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</si>
  <si>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</si>
  <si>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</si>
  <si>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</si>
  <si>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</si>
  <si>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</si>
  <si>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茨城県潮来市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</si>
  <si>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</si>
  <si>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</si>
  <si>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</si>
  <si>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</si>
  <si>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</si>
  <si>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</si>
  <si>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</si>
  <si>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</si>
  <si>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</si>
  <si>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</si>
  <si>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</si>
  <si>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</si>
  <si>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</si>
  <si>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</si>
  <si>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</si>
  <si>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</si>
  <si>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</si>
  <si>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</si>
  <si>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</si>
  <si>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</si>
  <si>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</si>
  <si>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</si>
  <si>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</si>
  <si>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</si>
  <si>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</si>
  <si>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</si>
  <si>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</si>
  <si>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</si>
  <si>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</si>
  <si>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</si>
  <si>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</si>
  <si>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</si>
  <si>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</si>
  <si>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</si>
  <si>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</si>
  <si>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</si>
  <si>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</si>
  <si>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</si>
  <si>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</si>
  <si>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</si>
  <si>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</si>
  <si>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</si>
  <si>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</si>
  <si>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</si>
  <si>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</si>
  <si>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</si>
  <si>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</si>
  <si>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</si>
  <si>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</si>
  <si>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</si>
  <si>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</si>
  <si>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</si>
  <si>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</si>
  <si>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</si>
  <si>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</si>
  <si>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</si>
  <si>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</si>
  <si>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</si>
  <si>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</si>
  <si>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</si>
  <si>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</si>
  <si>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</si>
  <si>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</si>
  <si>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</si>
  <si>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</si>
  <si>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</si>
  <si>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</si>
  <si>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</si>
  <si>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</si>
  <si>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</si>
  <si>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</si>
  <si>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</si>
  <si>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</si>
  <si>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</si>
  <si>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</si>
  <si>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</si>
  <si>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</si>
  <si>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</si>
  <si>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</si>
  <si>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</si>
  <si>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</si>
  <si>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</si>
  <si>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</si>
  <si>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</si>
  <si>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</si>
  <si>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</si>
  <si>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</si>
  <si>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</si>
  <si>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</si>
  <si>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</si>
  <si>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</si>
  <si>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</si>
  <si>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</si>
  <si>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</si>
  <si>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</si>
  <si>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</si>
  <si>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</si>
  <si>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</si>
  <si>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</si>
  <si>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</si>
  <si>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</si>
  <si>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</si>
  <si>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</si>
  <si>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</si>
  <si>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</si>
  <si>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</si>
  <si>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</si>
  <si>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</si>
  <si>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</si>
  <si>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</si>
  <si>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</si>
  <si>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</si>
  <si>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</si>
  <si>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</si>
  <si>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</si>
  <si>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</si>
  <si>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</si>
  <si>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</si>
  <si>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</si>
  <si>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</si>
  <si>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</si>
  <si>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</si>
  <si>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</si>
  <si>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</si>
  <si>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</si>
  <si>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</si>
  <si>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</si>
  <si>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</si>
  <si>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</si>
  <si>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</si>
  <si>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</si>
  <si>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</si>
  <si>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</si>
  <si>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</si>
  <si>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</si>
  <si>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</si>
  <si>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</si>
  <si>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</si>
  <si>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</si>
  <si>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</si>
  <si>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</si>
  <si>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</si>
  <si>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</si>
  <si>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</si>
  <si>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</si>
  <si>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</si>
  <si>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</si>
  <si>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</si>
  <si>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</si>
  <si>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</si>
  <si>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茨城県潮来市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</si>
  <si>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</si>
  <si>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</si>
  <si>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</si>
  <si>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</si>
  <si>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</si>
  <si>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</si>
  <si>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</si>
  <si>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</si>
  <si>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</si>
  <si>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</si>
  <si>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</si>
  <si>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</si>
  <si>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</si>
  <si>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</si>
  <si>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</si>
  <si>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</si>
  <si>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</si>
  <si>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</si>
  <si>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</si>
  <si>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</si>
  <si>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</si>
  <si>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</si>
  <si>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</si>
  <si>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</si>
  <si>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</si>
  <si>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</si>
  <si>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</si>
  <si>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</si>
  <si>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</si>
  <si>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</si>
  <si>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</si>
  <si>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</si>
  <si>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</si>
  <si>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潮来市国民健康保険特別会計</t>
    <phoneticPr fontId="5"/>
  </si>
  <si>
    <t>潮来市介護保険特別会計</t>
    <phoneticPr fontId="5"/>
  </si>
  <si>
    <t>潮来市後期高齢者医療特別会計</t>
    <phoneticPr fontId="5"/>
  </si>
  <si>
    <t>潮来市下水道事業会計</t>
    <phoneticPr fontId="5"/>
  </si>
  <si>
    <t>法適用企業</t>
    <phoneticPr fontId="5"/>
  </si>
  <si>
    <t>潮来市水道事業会計</t>
    <phoneticPr fontId="5"/>
  </si>
  <si>
    <t>潮来市工業用水道事業会計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</si>
  <si>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</si>
  <si>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</si>
  <si>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</si>
  <si>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</si>
  <si>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</si>
  <si>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</si>
  <si>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</si>
  <si>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</si>
  <si>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</si>
  <si>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</si>
  <si>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</si>
  <si>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</si>
  <si>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</si>
  <si>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</si>
  <si>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</si>
  <si>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</si>
  <si>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</si>
  <si>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</si>
  <si>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</si>
  <si>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</si>
  <si>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</si>
  <si>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</si>
  <si>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</si>
  <si>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</si>
  <si>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</si>
  <si>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</si>
  <si>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</si>
  <si>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</si>
  <si>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</si>
  <si>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</si>
  <si>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</si>
  <si>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</si>
  <si>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</si>
  <si>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</si>
  <si>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</si>
  <si>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</si>
  <si>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</si>
  <si>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</si>
  <si>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</si>
  <si>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</si>
  <si>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</si>
  <si>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</si>
  <si>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</si>
  <si>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</si>
  <si>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</si>
  <si>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</si>
  <si>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</si>
  <si>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</si>
  <si>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</si>
  <si>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</si>
  <si>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</si>
  <si>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</si>
  <si>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</si>
  <si>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</si>
  <si>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</si>
  <si>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</si>
  <si>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</si>
  <si>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</si>
  <si>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</si>
  <si>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</si>
  <si>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</si>
  <si>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</si>
  <si>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</si>
  <si>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</si>
  <si>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</si>
  <si>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</si>
  <si>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</si>
  <si>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</si>
  <si>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</si>
  <si>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</si>
  <si>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</si>
  <si>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</si>
  <si>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</si>
  <si>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</si>
  <si>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</si>
  <si>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</si>
  <si>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</si>
  <si>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</si>
  <si>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</si>
  <si>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</si>
  <si>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</si>
  <si>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</si>
  <si>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</si>
  <si>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</si>
  <si>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</si>
  <si>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</si>
  <si>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</si>
  <si>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</si>
  <si>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</si>
  <si>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</si>
  <si>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</si>
  <si>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</si>
  <si>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</si>
  <si>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</si>
  <si>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</si>
  <si>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</si>
  <si>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</si>
  <si>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</si>
  <si>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</si>
  <si>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</si>
  <si>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</si>
  <si>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</si>
  <si>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</si>
  <si>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</si>
  <si>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</si>
  <si>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</si>
  <si>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</si>
  <si>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</si>
  <si>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</si>
  <si>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</si>
  <si>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</si>
  <si>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</si>
  <si>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</si>
  <si>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</si>
  <si>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</si>
  <si>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</si>
  <si>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</si>
  <si>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</si>
  <si>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</si>
  <si>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</si>
  <si>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</si>
  <si>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</si>
  <si>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</si>
  <si>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</si>
  <si>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</si>
  <si>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</si>
  <si>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</si>
  <si>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</si>
  <si>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</si>
  <si>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</si>
  <si>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</si>
  <si>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</si>
  <si>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</si>
  <si>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</si>
  <si>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</si>
  <si>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5.00</t>
  </si>
  <si>
    <t>▲ 8.69</t>
  </si>
  <si>
    <t>▲ 3.82</t>
  </si>
  <si>
    <t>▲ 8.52</t>
  </si>
  <si>
    <t>潮来市水道事業会計</t>
  </si>
  <si>
    <t>一般会計</t>
  </si>
  <si>
    <t>潮来市下水道事業会計</t>
  </si>
  <si>
    <t>潮来市工業用水道事業会計</t>
  </si>
  <si>
    <t>潮来市介護保険特別会計</t>
  </si>
  <si>
    <t>潮来市国民健康保険特別会計</t>
  </si>
  <si>
    <t>潮来市後期高齢者医療特別会計</t>
  </si>
  <si>
    <t>その他会計（赤字）</t>
  </si>
  <si>
    <t>その他会計（黒字）</t>
  </si>
  <si>
    <t>R01</t>
    <phoneticPr fontId="5"/>
  </si>
  <si>
    <t>R02</t>
    <phoneticPr fontId="5"/>
  </si>
  <si>
    <t>R03</t>
    <phoneticPr fontId="5"/>
  </si>
  <si>
    <t>R04</t>
    <phoneticPr fontId="5"/>
  </si>
  <si>
    <t>R05</t>
    <phoneticPr fontId="5"/>
  </si>
  <si>
    <t>一般廃棄物処理施設整備基金</t>
    <rPh sb="0" eb="13">
      <t>イッパンハイキブツショリシセツセイビキキン</t>
    </rPh>
    <phoneticPr fontId="5"/>
  </si>
  <si>
    <t>庁舎建設基金</t>
    <rPh sb="0" eb="6">
      <t>チョウシャケンセツキキン</t>
    </rPh>
    <phoneticPr fontId="2"/>
  </si>
  <si>
    <t>地域振興基金</t>
    <rPh sb="0" eb="6">
      <t>チイキシンコウキキン</t>
    </rPh>
    <phoneticPr fontId="2"/>
  </si>
  <si>
    <t>ふるさと創生基金</t>
    <rPh sb="4" eb="8">
      <t>ソウセイキキン</t>
    </rPh>
    <phoneticPr fontId="2"/>
  </si>
  <si>
    <t>ふるさと応援基金</t>
    <rPh sb="4" eb="8">
      <t>オウエンキキン</t>
    </rPh>
    <phoneticPr fontId="2"/>
  </si>
  <si>
    <t>鹿行広域事務組合一般会計</t>
  </si>
  <si>
    <t>鹿行広域事務組合養護老人ホーム事業特別会計</t>
  </si>
  <si>
    <t>鹿行広域事務組合消防特別会計</t>
  </si>
  <si>
    <t>鹿行広域事務組合火葬場事業特別会計</t>
  </si>
  <si>
    <t>鹿行広域事務組合審査会事業特別会計</t>
  </si>
  <si>
    <t xml:space="preserve">茨城県市町村総合事務組合一般会計 </t>
  </si>
  <si>
    <t>茨城県市町村総合事務組合県民交通災害共済事業特別会計</t>
  </si>
  <si>
    <t xml:space="preserve">茨城租税債権管理機構      </t>
  </si>
  <si>
    <t>茨城県後期高齢者医療広域連合一般会計</t>
  </si>
  <si>
    <t>茨城県後期高齢者医療広域連合後期高齢者医療特別会計</t>
  </si>
  <si>
    <t>潮来市開発公社</t>
    <rPh sb="0" eb="3">
      <t>イタコシ</t>
    </rPh>
    <rPh sb="3" eb="7">
      <t>カイハツコウシャ</t>
    </rPh>
    <phoneticPr fontId="2"/>
  </si>
  <si>
    <t>いたこ</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</si>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</sst>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5EED-45B0-BBC0-67D6063CC8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51338</c:v>
                </c:pt>
                <c:pt idx="1">
                  <c:v>63428</c:v>
                </c:pt>
                <c:pt idx="2">
                  <c:v>54599</c:v>
                </c:pt>
                <c:pt idx="3">
                  <c:v>41191</c:v>
                </c:pt>
                <c:pt idx="4">
                  <c:v>33832</c:v>
                </c:pt>
              </c:numCache>
            </c:numRef>
          </c:val>
          <c:smooth val="0"/>
          <c:extLst>
            <c:ext xmlns:c16="http://schemas.microsoft.com/office/drawing/2014/chart" uri="{C3380CC4-5D6E-409C-BE32-E72D297353CC}">
              <c16:uniqueId val="{00000001-5EED-45B0-BBC0-67D6063CC88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8.89</c:v>
                </c:pt>
                <c:pt idx="1">
                  <c:v>12.21</c:v>
                </c:pt>
                <c:pt idx="2">
                  <c:v>15.83</c:v>
                </c:pt>
                <c:pt idx="3">
                  <c:v>12.69</c:v>
                </c:pt>
                <c:pt idx="4">
                  <c:v>7.26</c:v>
                </c:pt>
              </c:numCache>
            </c:numRef>
          </c:val>
          <c:extLst>
            <c:ext xmlns:c16="http://schemas.microsoft.com/office/drawing/2014/chart" uri="{C3380CC4-5D6E-409C-BE32-E72D297353CC}">
              <c16:uniqueId val="{00000000-B671-4CAF-9AAC-50D0E6120C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20.239999999999998</c:v>
                </c:pt>
                <c:pt idx="1">
                  <c:v>6.58</c:v>
                </c:pt>
                <c:pt idx="2">
                  <c:v>14.52</c:v>
                </c:pt>
                <c:pt idx="3">
                  <c:v>15.15</c:v>
                </c:pt>
                <c:pt idx="4">
                  <c:v>12.24</c:v>
                </c:pt>
              </c:numCache>
            </c:numRef>
          </c:val>
          <c:extLst>
            <c:ext xmlns:c16="http://schemas.microsoft.com/office/drawing/2014/chart" uri="{C3380CC4-5D6E-409C-BE32-E72D297353CC}">
              <c16:uniqueId val="{00000001-B671-4CAF-9AAC-50D0E6120CF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c:v>
                </c:pt>
                <c:pt idx="1">
                  <c:v>-8.69</c:v>
                </c:pt>
                <c:pt idx="2">
                  <c:v>12.14</c:v>
                </c:pt>
                <c:pt idx="3">
                  <c:v>-3.82</c:v>
                </c:pt>
                <c:pt idx="4">
                  <c:v>-8.52</c:v>
                </c:pt>
              </c:numCache>
            </c:numRef>
          </c:val>
          <c:smooth val="0"/>
          <c:extLst>
            <c:ext xmlns:c16="http://schemas.microsoft.com/office/drawing/2014/chart" uri="{C3380CC4-5D6E-409C-BE32-E72D297353CC}">
              <c16:uniqueId val="{00000002-B671-4CAF-9AAC-50D0E6120CF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0.24</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96E-4912-9152-5C7D6320B0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6E-4912-9152-5C7D6320B09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96E-4912-9152-5C7D6320B091}"/>
            </c:ext>
          </c:extLst>
        </c:ser>
        <c:ser>
          <c:idx val="3"/>
          <c:order val="3"/>
          <c:tx>
            <c:strRef>
              <c:f>データシート!$A$30</c:f>
              <c:strCache>
                <c:ptCount val="1"/>
                <c:pt idx="0">
                  <c:v>潮来市後期高齢者医療特別会計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0.04</c:v>
                </c:pt>
                <c:pt idx="4">
                  <c:v>#N/A</c:v>
                </c:pt>
                <c:pt idx="5">
                  <c:v>0.02</c:v>
                </c:pt>
                <c:pt idx="6">
                  <c:v>#N/A</c:v>
                </c:pt>
                <c:pt idx="7">
                  <c:v>0.02</c:v>
                </c:pt>
                <c:pt idx="8">
                  <c:v>#N/A</c:v>
                </c:pt>
                <c:pt idx="9">
                  <c:v>0.02</c:v>
                </c:pt>
              </c:numCache>
            </c:numRef>
          </c:val>
          <c:extLst>
            <c:ext xmlns:c16="http://schemas.microsoft.com/office/drawing/2014/chart" uri="{C3380CC4-5D6E-409C-BE32-E72D297353CC}">
              <c16:uniqueId val="{00000003-E96E-4912-9152-5C7D6320B091}"/>
            </c:ext>
          </c:extLst>
        </c:ser>
        <c:ser>
          <c:idx val="4"/>
          <c:order val="4"/>
          <c:tx>
            <c:strRef>
              <c:f>データシート!$A$31</c:f>
              <c:strCache>
                <c:ptCount val="1"/>
                <c:pt idx="0">
                  <c:v>潮来市国民健康保険特別会計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0.71</c:v>
                </c:pt>
                <c:pt idx="2">
                  <c:v>#N/A</c:v>
                </c:pt>
                <c:pt idx="3">
                  <c:v>1.23</c:v>
                </c:pt>
                <c:pt idx="4">
                  <c:v>#N/A</c:v>
                </c:pt>
                <c:pt idx="5">
                  <c:v>1.08</c:v>
                </c:pt>
                <c:pt idx="6">
                  <c:v>#N/A</c:v>
                </c:pt>
                <c:pt idx="7">
                  <c:v>1</c:v>
                </c:pt>
                <c:pt idx="8">
                  <c:v>#N/A</c:v>
                </c:pt>
                <c:pt idx="9">
                  <c:v>0.69</c:v>
                </c:pt>
              </c:numCache>
            </c:numRef>
          </c:val>
          <c:extLst>
            <c:ext xmlns:c16="http://schemas.microsoft.com/office/drawing/2014/chart" uri="{C3380CC4-5D6E-409C-BE32-E72D297353CC}">
              <c16:uniqueId val="{00000004-E96E-4912-9152-5C7D6320B091}"/>
            </c:ext>
          </c:extLst>
        </c:ser>
        <c:ser>
          <c:idx val="5"/>
          <c:order val="5"/>
          <c:tx>
            <c:strRef>
              <c:f>データシート!$A$32</c:f>
              <c:strCache>
                <c:ptCount val="1"/>
                <c:pt idx="0">
                  <c:v>潮来市介護保険特別会計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1.1599999999999999</c:v>
                </c:pt>
                <c:pt idx="2">
                  <c:v>#N/A</c:v>
                </c:pt>
                <c:pt idx="3">
                  <c:v>1.05</c:v>
                </c:pt>
                <c:pt idx="4">
                  <c:v>#N/A</c:v>
                </c:pt>
                <c:pt idx="5">
                  <c:v>0.87</c:v>
                </c:pt>
                <c:pt idx="6">
                  <c:v>#N/A</c:v>
                </c:pt>
                <c:pt idx="7">
                  <c:v>0.99</c:v>
                </c:pt>
                <c:pt idx="8">
                  <c:v>#N/A</c:v>
                </c:pt>
                <c:pt idx="9">
                  <c:v>1.1599999999999999</c:v>
                </c:pt>
              </c:numCache>
            </c:numRef>
          </c:val>
          <c:extLst>
            <c:ext xmlns:c16="http://schemas.microsoft.com/office/drawing/2014/chart" uri="{C3380CC4-5D6E-409C-BE32-E72D297353CC}">
              <c16:uniqueId val="{00000005-E96E-4912-9152-5C7D6320B091}"/>
            </c:ext>
          </c:extLst>
        </c:ser>
        <c:ser>
          <c:idx val="6"/>
          <c:order val="6"/>
          <c:tx>
            <c:strRef>
              <c:f>データシート!$A$33</c:f>
              <c:strCache>
                <c:ptCount val="1"/>
                <c:pt idx="0">
                  <c:v>潮来市工業用水道事業会計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1.35</c:v>
                </c:pt>
                <c:pt idx="2">
                  <c:v>#N/A</c:v>
                </c:pt>
                <c:pt idx="3">
                  <c:v>1.33</c:v>
                </c:pt>
                <c:pt idx="4">
                  <c:v>#N/A</c:v>
                </c:pt>
                <c:pt idx="5">
                  <c:v>1.34</c:v>
                </c:pt>
                <c:pt idx="6">
                  <c:v>#N/A</c:v>
                </c:pt>
                <c:pt idx="7">
                  <c:v>1.46</c:v>
                </c:pt>
                <c:pt idx="8">
                  <c:v>#N/A</c:v>
                </c:pt>
                <c:pt idx="9">
                  <c:v>1.53</c:v>
                </c:pt>
              </c:numCache>
            </c:numRef>
          </c:val>
          <c:extLst>
            <c:ext xmlns:c16="http://schemas.microsoft.com/office/drawing/2014/chart" uri="{C3380CC4-5D6E-409C-BE32-E72D297353CC}">
              <c16:uniqueId val="{00000006-E96E-4912-9152-5C7D6320B091}"/>
            </c:ext>
          </c:extLst>
        </c:ser>
        <c:ser>
          <c:idx val="7"/>
          <c:order val="7"/>
          <c:tx>
            <c:strRef>
              <c:f>データシート!$A$34</c:f>
              <c:strCache>
                <c:ptCount val="1"/>
                <c:pt idx="0">
                  <c:v>潮来市下水道事業会計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4.51</c:v>
                </c:pt>
                <c:pt idx="4">
                  <c:v>#N/A</c:v>
                </c:pt>
                <c:pt idx="5">
                  <c:v>3.02</c:v>
                </c:pt>
                <c:pt idx="6">
                  <c:v>#N/A</c:v>
                </c:pt>
                <c:pt idx="7">
                  <c:v>3.92</c:v>
                </c:pt>
                <c:pt idx="8">
                  <c:v>#N/A</c:v>
                </c:pt>
                <c:pt idx="9">
                  <c:v>6.15</c:v>
                </c:pt>
              </c:numCache>
            </c:numRef>
          </c:val>
          <c:extLst>
            <c:ext xmlns:c16="http://schemas.microsoft.com/office/drawing/2014/chart" uri="{C3380CC4-5D6E-409C-BE32-E72D297353CC}">
              <c16:uniqueId val="{00000007-E96E-4912-9152-5C7D6320B09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8.89</c:v>
                </c:pt>
                <c:pt idx="2">
                  <c:v>#N/A</c:v>
                </c:pt>
                <c:pt idx="3">
                  <c:v>12.21</c:v>
                </c:pt>
                <c:pt idx="4">
                  <c:v>#N/A</c:v>
                </c:pt>
                <c:pt idx="5">
                  <c:v>15.83</c:v>
                </c:pt>
                <c:pt idx="6">
                  <c:v>#N/A</c:v>
                </c:pt>
                <c:pt idx="7">
                  <c:v>12.68</c:v>
                </c:pt>
                <c:pt idx="8">
                  <c:v>#N/A</c:v>
                </c:pt>
                <c:pt idx="9">
                  <c:v>7.26</c:v>
                </c:pt>
              </c:numCache>
            </c:numRef>
          </c:val>
          <c:extLst>
            <c:ext xmlns:c16="http://schemas.microsoft.com/office/drawing/2014/chart" uri="{C3380CC4-5D6E-409C-BE32-E72D297353CC}">
              <c16:uniqueId val="{00000008-E96E-4912-9152-5C7D6320B091}"/>
            </c:ext>
          </c:extLst>
        </c:ser>
        <c:ser>
          <c:idx val="9"/>
          <c:order val="9"/>
          <c:tx>
            <c:strRef>
              <c:f>データシート!$A$36</c:f>
              <c:strCache>
                <c:ptCount val="1"/>
                <c:pt idx="0">
                  <c:v>潮来市水道事業会計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c:v>
                </c:pt>
                <c:pt idx="2">
                  <c:v>#N/A</c:v>
                </c:pt>
                <c:pt idx="3">
                  <c:v>13.39</c:v>
                </c:pt>
                <c:pt idx="4">
                  <c:v>#N/A</c:v>
                </c:pt>
                <c:pt idx="5">
                  <c:v>14.1</c:v>
                </c:pt>
                <c:pt idx="6">
                  <c:v>#N/A</c:v>
                </c:pt>
                <c:pt idx="7">
                  <c:v>15.3</c:v>
                </c:pt>
                <c:pt idx="8">
                  <c:v>#N/A</c:v>
                </c:pt>
                <c:pt idx="9">
                  <c:v>15.36</c:v>
                </c:pt>
              </c:numCache>
            </c:numRef>
          </c:val>
          <c:extLst>
            <c:ext xmlns:c16="http://schemas.microsoft.com/office/drawing/2014/chart" uri="{C3380CC4-5D6E-409C-BE32-E72D297353CC}">
              <c16:uniqueId val="{00000009-E96E-4912-9152-5C7D6320B09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1309</c:v>
                </c:pt>
                <c:pt idx="5">
                  <c:v>1465</c:v>
                </c:pt>
                <c:pt idx="8">
                  <c:v>1338</c:v>
                </c:pt>
                <c:pt idx="11">
                  <c:v>1257</c:v>
                </c:pt>
                <c:pt idx="14">
                  <c:v>1236</c:v>
                </c:pt>
              </c:numCache>
            </c:numRef>
          </c:val>
          <c:extLst>
            <c:ext xmlns:c16="http://schemas.microsoft.com/office/drawing/2014/chart" uri="{C3380CC4-5D6E-409C-BE32-E72D297353CC}">
              <c16:uniqueId val="{00000000-55AB-453B-BE17-3DA898ED04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AB-453B-BE17-3DA898ED04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5AB-453B-BE17-3DA898ED04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c:v>
                </c:pt>
                <c:pt idx="3">
                  <c:v>20</c:v>
                </c:pt>
                <c:pt idx="6">
                  <c:v>21</c:v>
                </c:pt>
                <c:pt idx="9">
                  <c:v>24</c:v>
                </c:pt>
                <c:pt idx="12">
                  <c:v>26</c:v>
                </c:pt>
              </c:numCache>
            </c:numRef>
          </c:val>
          <c:extLst>
            <c:ext xmlns:c16="http://schemas.microsoft.com/office/drawing/2014/chart" uri="{C3380CC4-5D6E-409C-BE32-E72D297353CC}">
              <c16:uniqueId val="{00000003-55AB-453B-BE17-3DA898ED04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639</c:v>
                </c:pt>
                <c:pt idx="3">
                  <c:v>581</c:v>
                </c:pt>
                <c:pt idx="6">
                  <c:v>578</c:v>
                </c:pt>
                <c:pt idx="9">
                  <c:v>546</c:v>
                </c:pt>
                <c:pt idx="12">
                  <c:v>552</c:v>
                </c:pt>
              </c:numCache>
            </c:numRef>
          </c:val>
          <c:extLst>
            <c:ext xmlns:c16="http://schemas.microsoft.com/office/drawing/2014/chart" uri="{C3380CC4-5D6E-409C-BE32-E72D297353CC}">
              <c16:uniqueId val="{00000004-55AB-453B-BE17-3DA898ED04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AB-453B-BE17-3DA898ED04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AB-453B-BE17-3DA898ED04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1264</c:v>
                </c:pt>
                <c:pt idx="3">
                  <c:v>1500</c:v>
                </c:pt>
                <c:pt idx="6">
                  <c:v>1388</c:v>
                </c:pt>
                <c:pt idx="9">
                  <c:v>1395</c:v>
                </c:pt>
                <c:pt idx="12">
                  <c:v>1325</c:v>
                </c:pt>
              </c:numCache>
            </c:numRef>
          </c:val>
          <c:extLst>
            <c:ext xmlns:c16="http://schemas.microsoft.com/office/drawing/2014/chart" uri="{C3380CC4-5D6E-409C-BE32-E72D297353CC}">
              <c16:uniqueId val="{00000007-55AB-453B-BE17-3DA898ED04A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613</c:v>
                </c:pt>
                <c:pt idx="2">
                  <c:v>#N/A</c:v>
                </c:pt>
                <c:pt idx="3">
                  <c:v>#N/A</c:v>
                </c:pt>
                <c:pt idx="4">
                  <c:v>636</c:v>
                </c:pt>
                <c:pt idx="5">
                  <c:v>#N/A</c:v>
                </c:pt>
                <c:pt idx="6">
                  <c:v>#N/A</c:v>
                </c:pt>
                <c:pt idx="7">
                  <c:v>649</c:v>
                </c:pt>
                <c:pt idx="8">
                  <c:v>#N/A</c:v>
                </c:pt>
                <c:pt idx="9">
                  <c:v>#N/A</c:v>
                </c:pt>
                <c:pt idx="10">
                  <c:v>708</c:v>
                </c:pt>
                <c:pt idx="11">
                  <c:v>#N/A</c:v>
                </c:pt>
                <c:pt idx="12">
                  <c:v>#N/A</c:v>
                </c:pt>
                <c:pt idx="13">
                  <c:v>667</c:v>
                </c:pt>
                <c:pt idx="14">
                  <c:v>#N/A</c:v>
                </c:pt>
              </c:numCache>
            </c:numRef>
          </c:val>
          <c:smooth val="0"/>
          <c:extLst>
            <c:ext xmlns:c16="http://schemas.microsoft.com/office/drawing/2014/chart" uri="{C3380CC4-5D6E-409C-BE32-E72D297353CC}">
              <c16:uniqueId val="{00000008-55AB-453B-BE17-3DA898ED04A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13346</c:v>
                </c:pt>
                <c:pt idx="5">
                  <c:v>12889</c:v>
                </c:pt>
                <c:pt idx="8">
                  <c:v>12239</c:v>
                </c:pt>
                <c:pt idx="11">
                  <c:v>12034</c:v>
                </c:pt>
                <c:pt idx="14">
                  <c:v>10896</c:v>
                </c:pt>
              </c:numCache>
            </c:numRef>
          </c:val>
          <c:extLst>
            <c:ext xmlns:c16="http://schemas.microsoft.com/office/drawing/2014/chart" uri="{C3380CC4-5D6E-409C-BE32-E72D297353CC}">
              <c16:uniqueId val="{00000000-B43D-4450-BDA1-7B77D5C86F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122</c:v>
                </c:pt>
                <c:pt idx="5">
                  <c:v>98</c:v>
                </c:pt>
                <c:pt idx="8">
                  <c:v>62</c:v>
                </c:pt>
                <c:pt idx="11">
                  <c:v>74</c:v>
                </c:pt>
                <c:pt idx="14">
                  <c:v>88</c:v>
                </c:pt>
              </c:numCache>
            </c:numRef>
          </c:val>
          <c:extLst>
            <c:ext xmlns:c16="http://schemas.microsoft.com/office/drawing/2014/chart" uri="{C3380CC4-5D6E-409C-BE32-E72D297353CC}">
              <c16:uniqueId val="{00000001-B43D-4450-BDA1-7B77D5C86F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3882</c:v>
                </c:pt>
                <c:pt idx="5">
                  <c:v>2797</c:v>
                </c:pt>
                <c:pt idx="8">
                  <c:v>2843</c:v>
                </c:pt>
                <c:pt idx="11">
                  <c:v>4040</c:v>
                </c:pt>
                <c:pt idx="14">
                  <c:v>3754</c:v>
                </c:pt>
              </c:numCache>
            </c:numRef>
          </c:val>
          <c:extLst>
            <c:ext xmlns:c16="http://schemas.microsoft.com/office/drawing/2014/chart" uri="{C3380CC4-5D6E-409C-BE32-E72D297353CC}">
              <c16:uniqueId val="{00000002-B43D-4450-BDA1-7B77D5C86F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3D-4450-BDA1-7B77D5C86F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43D-4450-BDA1-7B77D5C86F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2</c:v>
                </c:pt>
              </c:numCache>
            </c:numRef>
          </c:val>
          <c:extLst>
            <c:ext xmlns:c16="http://schemas.microsoft.com/office/drawing/2014/chart" uri="{C3380CC4-5D6E-409C-BE32-E72D297353CC}">
              <c16:uniqueId val="{00000005-B43D-4450-BDA1-7B77D5C86F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2252</c:v>
                </c:pt>
                <c:pt idx="3">
                  <c:v>2213</c:v>
                </c:pt>
                <c:pt idx="6">
                  <c:v>2131</c:v>
                </c:pt>
                <c:pt idx="9">
                  <c:v>2075</c:v>
                </c:pt>
                <c:pt idx="12">
                  <c:v>1990</c:v>
                </c:pt>
              </c:numCache>
            </c:numRef>
          </c:val>
          <c:extLst>
            <c:ext xmlns:c16="http://schemas.microsoft.com/office/drawing/2014/chart" uri="{C3380CC4-5D6E-409C-BE32-E72D297353CC}">
              <c16:uniqueId val="{00000006-B43D-4450-BDA1-7B77D5C86F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133</c:v>
                </c:pt>
                <c:pt idx="3">
                  <c:v>120</c:v>
                </c:pt>
                <c:pt idx="6">
                  <c:v>115</c:v>
                </c:pt>
                <c:pt idx="9">
                  <c:v>91</c:v>
                </c:pt>
                <c:pt idx="12">
                  <c:v>61</c:v>
                </c:pt>
              </c:numCache>
            </c:numRef>
          </c:val>
          <c:extLst>
            <c:ext xmlns:c16="http://schemas.microsoft.com/office/drawing/2014/chart" uri="{C3380CC4-5D6E-409C-BE32-E72D297353CC}">
              <c16:uniqueId val="{00000007-B43D-4450-BDA1-7B77D5C86F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6517</c:v>
                </c:pt>
                <c:pt idx="3">
                  <c:v>6260</c:v>
                </c:pt>
                <c:pt idx="6">
                  <c:v>6391</c:v>
                </c:pt>
                <c:pt idx="9">
                  <c:v>6074</c:v>
                </c:pt>
                <c:pt idx="12">
                  <c:v>5925</c:v>
                </c:pt>
              </c:numCache>
            </c:numRef>
          </c:val>
          <c:extLst>
            <c:ext xmlns:c16="http://schemas.microsoft.com/office/drawing/2014/chart" uri="{C3380CC4-5D6E-409C-BE32-E72D297353CC}">
              <c16:uniqueId val="{00000008-B43D-4450-BDA1-7B77D5C86F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43D-4450-BDA1-7B77D5C86F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11711</c:v>
                </c:pt>
                <c:pt idx="3">
                  <c:v>11410</c:v>
                </c:pt>
                <c:pt idx="6">
                  <c:v>11172</c:v>
                </c:pt>
                <c:pt idx="9">
                  <c:v>10538</c:v>
                </c:pt>
                <c:pt idx="12">
                  <c:v>9896</c:v>
                </c:pt>
              </c:numCache>
            </c:numRef>
          </c:val>
          <c:extLst>
            <c:ext xmlns:c16="http://schemas.microsoft.com/office/drawing/2014/chart" uri="{C3380CC4-5D6E-409C-BE32-E72D297353CC}">
              <c16:uniqueId val="{0000000A-B43D-4450-BDA1-7B77D5C86F8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3264</c:v>
                </c:pt>
                <c:pt idx="2">
                  <c:v>#N/A</c:v>
                </c:pt>
                <c:pt idx="3">
                  <c:v>#N/A</c:v>
                </c:pt>
                <c:pt idx="4">
                  <c:v>4220</c:v>
                </c:pt>
                <c:pt idx="5">
                  <c:v>#N/A</c:v>
                </c:pt>
                <c:pt idx="6">
                  <c:v>#N/A</c:v>
                </c:pt>
                <c:pt idx="7">
                  <c:v>4664</c:v>
                </c:pt>
                <c:pt idx="8">
                  <c:v>#N/A</c:v>
                </c:pt>
                <c:pt idx="9">
                  <c:v>#N/A</c:v>
                </c:pt>
                <c:pt idx="10">
                  <c:v>2630</c:v>
                </c:pt>
                <c:pt idx="11">
                  <c:v>#N/A</c:v>
                </c:pt>
                <c:pt idx="12">
                  <c:v>#N/A</c:v>
                </c:pt>
                <c:pt idx="13">
                  <c:v>3135</c:v>
                </c:pt>
                <c:pt idx="14">
                  <c:v>#N/A</c:v>
                </c:pt>
              </c:numCache>
            </c:numRef>
          </c:val>
          <c:smooth val="0"/>
          <c:extLst>
            <c:ext xmlns:c16="http://schemas.microsoft.com/office/drawing/2014/chart" uri="{C3380CC4-5D6E-409C-BE32-E72D297353CC}">
              <c16:uniqueId val="{0000000B-B43D-4450-BDA1-7B77D5C86F8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1174</c:v>
                </c:pt>
                <c:pt idx="1">
                  <c:v>1174</c:v>
                </c:pt>
                <c:pt idx="2">
                  <c:v>942</c:v>
                </c:pt>
              </c:numCache>
            </c:numRef>
          </c:val>
          <c:extLst>
            <c:ext xmlns:c16="http://schemas.microsoft.com/office/drawing/2014/chart" uri="{C3380CC4-5D6E-409C-BE32-E72D297353CC}">
              <c16:uniqueId val="{00000000-5D70-4372-8BAD-5BE52CEA15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208</c:v>
                </c:pt>
                <c:pt idx="1">
                  <c:v>211</c:v>
                </c:pt>
                <c:pt idx="2">
                  <c:v>251</c:v>
                </c:pt>
              </c:numCache>
            </c:numRef>
          </c:val>
          <c:extLst>
            <c:ext xmlns:c16="http://schemas.microsoft.com/office/drawing/2014/chart" uri="{C3380CC4-5D6E-409C-BE32-E72D297353CC}">
              <c16:uniqueId val="{00000001-5D70-4372-8BAD-5BE52CEA15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1967</c:v>
                </c:pt>
                <c:pt idx="1">
                  <c:v>2132</c:v>
                </c:pt>
                <c:pt idx="2">
                  <c:v>2047</c:v>
                </c:pt>
              </c:numCache>
            </c:numRef>
          </c:val>
          <c:extLst>
            <c:ext xmlns:c16="http://schemas.microsoft.com/office/drawing/2014/chart" uri="{C3380CC4-5D6E-409C-BE32-E72D297353CC}">
              <c16:uniqueId val="{00000002-5D70-4372-8BAD-5BE52CEA15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26,555
26,035
71.40
14,183,480
13,511,163
559,095
7,697,489
9,896,144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ポイント低く、全国平均と同様であるが、茨城県平均からは</a:t>
          </a:r>
          <a:r>
            <a:rPr kumimoji="1" lang="en-US" altLang="ja-JP" sz="1300">
              <a:latin typeface="ＭＳ Ｐゴシック" panose="020B0600070205080204" pitchFamily="50" charset="-128"/>
              <a:ea typeface="ＭＳ Ｐゴシック" panose="020B0600070205080204" pitchFamily="50" charset="-128"/>
            </a:rPr>
            <a:t>0.19</a:t>
          </a:r>
          <a:r>
            <a:rPr kumimoji="1" lang="ja-JP" altLang="en-US" sz="1300">
              <a:latin typeface="ＭＳ Ｐゴシック" panose="020B0600070205080204" pitchFamily="50" charset="-128"/>
              <a:ea typeface="ＭＳ Ｐゴシック" panose="020B0600070205080204" pitchFamily="50" charset="-128"/>
            </a:rPr>
            <a:t>ポイント低い指数となっている。近年は、財政調整基金の減等により数値がやや低下傾向にあるため、引き続き税収入の確保や企業誘致の推進等に努め、財政基盤の強化を図る。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5292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ポイント高く、茨城県平均と比較すると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ポイント低く、全国平均からは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ポイント低い指標となっている。令和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年度までは、新型コロナウイルスによる事業の中止により類似団体と比較して低い数値だったが、事業の再開などにより経常収支比率は</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ポイント上昇した。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今後、社会保障関係経費の増加が見込まれるが、公債費の抑制に努める等、経常経費の削減に努める。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17356</xdr:rowOff>
    </xdr:from>
    <xdr:to>
      <xdr:col>23</xdr:col>
      <xdr:colOff>133350</xdr:colOff>
      <xdr:row>64</xdr:row>
      <xdr:rowOff>63500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04356"/>
          <a:ext cx="838200" cy="73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60113</xdr:rowOff>
    </xdr:from>
    <xdr:to>
      <xdr:col>19</xdr:col>
      <xdr:colOff>133350</xdr:colOff>
      <xdr:row>60</xdr:row>
      <xdr:rowOff>17356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7566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60113</xdr:rowOff>
    </xdr:from>
    <xdr:to>
      <xdr:col>15</xdr:col>
      <xdr:colOff>82550</xdr:colOff>
      <xdr:row>61</xdr:row>
      <xdr:rowOff>30904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75663"/>
          <a:ext cx="889000" cy="3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30904</xdr:rowOff>
    </xdr:from>
    <xdr:to>
      <xdr:col>11</xdr:col>
      <xdr:colOff>31750</xdr:colOff>
      <xdr:row>65</xdr:row>
      <xdr:rowOff>165523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89354"/>
          <a:ext cx="889000" cy="82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138006</xdr:rowOff>
    </xdr:from>
    <xdr:to>
      <xdr:col>19</xdr:col>
      <xdr:colOff>184150</xdr:colOff>
      <xdr:row>60</xdr:row>
      <xdr:rowOff>68156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78333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9313</xdr:rowOff>
    </xdr:from>
    <xdr:to>
      <xdr:col>15</xdr:col>
      <xdr:colOff>133350</xdr:colOff>
      <xdr:row>59</xdr:row>
      <xdr:rowOff>110913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121090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151554</xdr:rowOff>
    </xdr:from>
    <xdr:to>
      <xdr:col>11</xdr:col>
      <xdr:colOff>82550</xdr:colOff>
      <xdr:row>61</xdr:row>
      <xdr:rowOff>81704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91881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114723</xdr:rowOff>
    </xdr:from>
    <xdr:to>
      <xdr:col>7</xdr:col>
      <xdr:colOff>31750</xdr:colOff>
      <xdr:row>66</xdr:row>
      <xdr:rowOff>44873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29650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13,972</a:t>
          </a:r>
          <a:r>
            <a:rPr kumimoji="1" lang="ja-JP" altLang="en-US" sz="1300">
              <a:latin typeface="ＭＳ Ｐゴシック" panose="020B0600070205080204" pitchFamily="50" charset="-128"/>
              <a:ea typeface="ＭＳ Ｐゴシック" panose="020B0600070205080204" pitchFamily="50" charset="-128"/>
            </a:rPr>
            <a:t>円低く、茨城県平均と比較すると、</a:t>
          </a:r>
          <a:r>
            <a:rPr kumimoji="1" lang="en-US" altLang="ja-JP" sz="1300">
              <a:latin typeface="ＭＳ Ｐゴシック" panose="020B0600070205080204" pitchFamily="50" charset="-128"/>
              <a:ea typeface="ＭＳ Ｐゴシック" panose="020B0600070205080204" pitchFamily="50" charset="-128"/>
            </a:rPr>
            <a:t>21,436</a:t>
          </a:r>
          <a:r>
            <a:rPr kumimoji="1" lang="ja-JP" altLang="en-US" sz="1300">
              <a:latin typeface="ＭＳ Ｐゴシック" panose="020B0600070205080204" pitchFamily="50" charset="-128"/>
              <a:ea typeface="ＭＳ Ｐゴシック" panose="020B0600070205080204" pitchFamily="50" charset="-128"/>
            </a:rPr>
            <a:t>円高く、全国平均からは</a:t>
          </a:r>
          <a:r>
            <a:rPr kumimoji="1" lang="en-US" altLang="ja-JP" sz="1300">
              <a:latin typeface="ＭＳ Ｐゴシック" panose="020B0600070205080204" pitchFamily="50" charset="-128"/>
              <a:ea typeface="ＭＳ Ｐゴシック" panose="020B0600070205080204" pitchFamily="50" charset="-128"/>
            </a:rPr>
            <a:t>7,589</a:t>
          </a:r>
          <a:r>
            <a:rPr kumimoji="1" lang="ja-JP" altLang="en-US" sz="1300">
              <a:latin typeface="ＭＳ Ｐゴシック" panose="020B0600070205080204" pitchFamily="50" charset="-128"/>
              <a:ea typeface="ＭＳ Ｐゴシック" panose="020B0600070205080204" pitchFamily="50" charset="-128"/>
            </a:rPr>
            <a:t>円高い金額となっている。人件費については、定員管理計画に基づく職員数の削減を進めてきた効果は出ていると思われる。一方、物件費については、公共施設の老朽化などによる維持管理に係る経費が上昇傾向にあり、今後も費用対効果を検証しながら、より効率的な事業の実施や施設の管理を行えるよ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126473</xdr:rowOff>
    </xdr:from>
    <xdr:to>
      <xdr:col>23</xdr:col>
      <xdr:colOff>133350</xdr:colOff>
      <xdr:row>83</xdr:row>
      <xdr:rowOff>167687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56823"/>
          <a:ext cx="838200" cy="4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94386</xdr:rowOff>
    </xdr:from>
    <xdr:to>
      <xdr:col>19</xdr:col>
      <xdr:colOff>133350</xdr:colOff>
      <xdr:row>83</xdr:row>
      <xdr:rowOff>126473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24736"/>
          <a:ext cx="889000" cy="3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1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59965</xdr:rowOff>
    </xdr:from>
    <xdr:to>
      <xdr:col>15</xdr:col>
      <xdr:colOff>82550</xdr:colOff>
      <xdr:row>83</xdr:row>
      <xdr:rowOff>94386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90315"/>
          <a:ext cx="889000" cy="3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11705</xdr:rowOff>
    </xdr:from>
    <xdr:to>
      <xdr:col>11</xdr:col>
      <xdr:colOff>31750</xdr:colOff>
      <xdr:row>83</xdr:row>
      <xdr:rowOff>59965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4205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4215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0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75592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116887</xdr:rowOff>
    </xdr:from>
    <xdr:to>
      <xdr:col>23</xdr:col>
      <xdr:colOff>184150</xdr:colOff>
      <xdr:row>84</xdr:row>
      <xdr:rowOff>47037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4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133414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9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75673</xdr:rowOff>
    </xdr:from>
    <xdr:to>
      <xdr:col>19</xdr:col>
      <xdr:colOff>184150</xdr:colOff>
      <xdr:row>84</xdr:row>
      <xdr:rowOff>5823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0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16000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74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43586</xdr:rowOff>
    </xdr:from>
    <xdr:to>
      <xdr:col>15</xdr:col>
      <xdr:colOff>133350</xdr:colOff>
      <xdr:row>83</xdr:row>
      <xdr:rowOff>145186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7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155363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4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9165</xdr:rowOff>
    </xdr:from>
    <xdr:to>
      <xdr:col>11</xdr:col>
      <xdr:colOff>82550</xdr:colOff>
      <xdr:row>83</xdr:row>
      <xdr:rowOff>110765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120942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0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132355</xdr:rowOff>
    </xdr:from>
    <xdr:to>
      <xdr:col>7</xdr:col>
      <xdr:colOff>31750</xdr:colOff>
      <xdr:row>83</xdr:row>
      <xdr:rowOff>62505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72682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6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ポイント高く、全国市平均と比較すると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ポイント低い状況である。ほぼ横ばいの推移となっており、今後も、職務・職責に応じた適正な給与体系の構築に努めていく。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76994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05000"/>
          <a:ext cx="8382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16669</xdr:rowOff>
    </xdr:from>
    <xdr:to>
      <xdr:col>77</xdr:col>
      <xdr:colOff>44450</xdr:colOff>
      <xdr:row>85</xdr:row>
      <xdr:rowOff>76994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8991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16669</xdr:rowOff>
    </xdr:from>
    <xdr:to>
      <xdr:col>72</xdr:col>
      <xdr:colOff>203200</xdr:colOff>
      <xdr:row>85</xdr:row>
      <xdr:rowOff>46831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8991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16669</xdr:rowOff>
    </xdr:from>
    <xdr:to>
      <xdr:col>68</xdr:col>
      <xdr:colOff>152400</xdr:colOff>
      <xdr:row>85</xdr:row>
      <xdr:rowOff>46831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8991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26194</xdr:rowOff>
    </xdr:from>
    <xdr:to>
      <xdr:col>77</xdr:col>
      <xdr:colOff>95250</xdr:colOff>
      <xdr:row>85</xdr:row>
      <xdr:rowOff>127794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9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112571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68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137319</xdr:rowOff>
    </xdr:from>
    <xdr:to>
      <xdr:col>73</xdr:col>
      <xdr:colOff>44450</xdr:colOff>
      <xdr:row>85</xdr:row>
      <xdr:rowOff>67469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52246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167481</xdr:rowOff>
    </xdr:from>
    <xdr:to>
      <xdr:col>68</xdr:col>
      <xdr:colOff>203200</xdr:colOff>
      <xdr:row>85</xdr:row>
      <xdr:rowOff>97631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6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82408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5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52246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人少なく、茨城県平均と比較すると</a:t>
          </a:r>
          <a:r>
            <a:rPr kumimoji="1" lang="en-US" altLang="ja-JP" sz="1300">
              <a:latin typeface="ＭＳ Ｐゴシック" panose="020B0600070205080204" pitchFamily="50" charset="-128"/>
              <a:ea typeface="ＭＳ Ｐゴシック" panose="020B0600070205080204" pitchFamily="50" charset="-128"/>
            </a:rPr>
            <a:t>0.31</a:t>
          </a:r>
          <a:r>
            <a:rPr kumimoji="1" lang="ja-JP" altLang="en-US" sz="1300">
              <a:latin typeface="ＭＳ Ｐゴシック" panose="020B0600070205080204" pitchFamily="50" charset="-128"/>
              <a:ea typeface="ＭＳ Ｐゴシック" panose="020B0600070205080204" pitchFamily="50" charset="-128"/>
            </a:rPr>
            <a:t>人多く、全国平均からは</a:t>
          </a:r>
          <a:r>
            <a:rPr kumimoji="1" lang="en-US" altLang="ja-JP" sz="1300">
              <a:latin typeface="ＭＳ Ｐゴシック" panose="020B0600070205080204" pitchFamily="50" charset="-128"/>
              <a:ea typeface="ＭＳ Ｐゴシック" panose="020B0600070205080204" pitchFamily="50" charset="-128"/>
            </a:rPr>
            <a:t>0.71</a:t>
          </a:r>
          <a:r>
            <a:rPr kumimoji="1" lang="ja-JP" altLang="en-US" sz="1300">
              <a:latin typeface="ＭＳ Ｐゴシック" panose="020B0600070205080204" pitchFamily="50" charset="-128"/>
              <a:ea typeface="ＭＳ Ｐゴシック" panose="020B0600070205080204" pitchFamily="50" charset="-128"/>
            </a:rPr>
            <a:t>人少ない人数となっている。人口３万人弱の地方自治体としては、定員管理計画に基づいて職員数の抑制を行ってきた効果が出ていると思われる。退職者の人数と、新規採用者と再任用者を合わせた人数がほぼ同数となるように管理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143752</xdr:rowOff>
    </xdr:from>
    <xdr:to>
      <xdr:col>81</xdr:col>
      <xdr:colOff>44450</xdr:colOff>
      <xdr:row>61</xdr:row>
      <xdr:rowOff>4475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30752"/>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86619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4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135709</xdr:rowOff>
    </xdr:from>
    <xdr:to>
      <xdr:col>77</xdr:col>
      <xdr:colOff>44450</xdr:colOff>
      <xdr:row>60</xdr:row>
      <xdr:rowOff>143752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2270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125367</xdr:rowOff>
    </xdr:from>
    <xdr:to>
      <xdr:col>72</xdr:col>
      <xdr:colOff>203200</xdr:colOff>
      <xdr:row>60</xdr:row>
      <xdr:rowOff>135709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1236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115026</xdr:rowOff>
    </xdr:from>
    <xdr:to>
      <xdr:col>68</xdr:col>
      <xdr:colOff>152400</xdr:colOff>
      <xdr:row>60</xdr:row>
      <xdr:rowOff>125367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0202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119336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125125</xdr:rowOff>
    </xdr:from>
    <xdr:to>
      <xdr:col>81</xdr:col>
      <xdr:colOff>95250</xdr:colOff>
      <xdr:row>61</xdr:row>
      <xdr:rowOff>55275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141652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5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92952</xdr:rowOff>
    </xdr:from>
    <xdr:to>
      <xdr:col>77</xdr:col>
      <xdr:colOff>95250</xdr:colOff>
      <xdr:row>61</xdr:row>
      <xdr:rowOff>23102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33279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4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84909</xdr:rowOff>
    </xdr:from>
    <xdr:to>
      <xdr:col>73</xdr:col>
      <xdr:colOff>44450</xdr:colOff>
      <xdr:row>61</xdr:row>
      <xdr:rowOff>15059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74567</xdr:rowOff>
    </xdr:from>
    <xdr:to>
      <xdr:col>68</xdr:col>
      <xdr:colOff>203200</xdr:colOff>
      <xdr:row>61</xdr:row>
      <xdr:rowOff>4717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14894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64226</xdr:rowOff>
    </xdr:from>
    <xdr:to>
      <xdr:col>64</xdr:col>
      <xdr:colOff>152400</xdr:colOff>
      <xdr:row>60</xdr:row>
      <xdr:rowOff>165826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4553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ポイント高く、茨城県平均と比較すると</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ポイント高く、全国平均から</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ポイント高い比率となっている。元利償還金の額の減はあるものの、東日本大震災全国緊急防災施策等債償還費や合併特例債償還費に係る基準財政需要額の減等により、昨年度と比較し、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ポイント増加した。今後も、地方債の新規発行の抑制に努めていく。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82852</xdr:rowOff>
    </xdr:from>
    <xdr:to>
      <xdr:col>81</xdr:col>
      <xdr:colOff>44450</xdr:colOff>
      <xdr:row>42</xdr:row>
      <xdr:rowOff>94343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2837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48381</xdr:rowOff>
    </xdr:from>
    <xdr:to>
      <xdr:col>77</xdr:col>
      <xdr:colOff>44450</xdr:colOff>
      <xdr:row>42</xdr:row>
      <xdr:rowOff>82852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2492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36891</xdr:rowOff>
    </xdr:from>
    <xdr:to>
      <xdr:col>72</xdr:col>
      <xdr:colOff>203200</xdr:colOff>
      <xdr:row>42</xdr:row>
      <xdr:rowOff>48381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2377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13909</xdr:rowOff>
    </xdr:from>
    <xdr:to>
      <xdr:col>68</xdr:col>
      <xdr:colOff>152400</xdr:colOff>
      <xdr:row>42</xdr:row>
      <xdr:rowOff>36891</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2148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40415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43543</xdr:rowOff>
    </xdr:from>
    <xdr:to>
      <xdr:col>81</xdr:col>
      <xdr:colOff>95250</xdr:colOff>
      <xdr:row>42</xdr:row>
      <xdr:rowOff>145143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15620</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32052</xdr:rowOff>
    </xdr:from>
    <xdr:to>
      <xdr:col>77</xdr:col>
      <xdr:colOff>95250</xdr:colOff>
      <xdr:row>42</xdr:row>
      <xdr:rowOff>133652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118429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31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169031</xdr:rowOff>
    </xdr:from>
    <xdr:to>
      <xdr:col>73</xdr:col>
      <xdr:colOff>44450</xdr:colOff>
      <xdr:row>42</xdr:row>
      <xdr:rowOff>99181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83958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157541</xdr:rowOff>
    </xdr:from>
    <xdr:to>
      <xdr:col>68</xdr:col>
      <xdr:colOff>203200</xdr:colOff>
      <xdr:row>42</xdr:row>
      <xdr:rowOff>87691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72468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31.1</a:t>
          </a:r>
          <a:r>
            <a:rPr kumimoji="1" lang="ja-JP" altLang="en-US" sz="1300">
              <a:latin typeface="ＭＳ Ｐゴシック" panose="020B0600070205080204" pitchFamily="50" charset="-128"/>
              <a:ea typeface="ＭＳ Ｐゴシック" panose="020B0600070205080204" pitchFamily="50" charset="-128"/>
            </a:rPr>
            <a:t>ポイント高く、茨城県平均と比較すると</a:t>
          </a:r>
          <a:r>
            <a:rPr kumimoji="1" lang="en-US" altLang="ja-JP" sz="1300">
              <a:latin typeface="ＭＳ Ｐゴシック" panose="020B0600070205080204" pitchFamily="50" charset="-128"/>
              <a:ea typeface="ＭＳ Ｐゴシック" panose="020B0600070205080204" pitchFamily="50" charset="-128"/>
            </a:rPr>
            <a:t>25.0</a:t>
          </a:r>
          <a:r>
            <a:rPr kumimoji="1" lang="ja-JP" altLang="en-US" sz="1300">
              <a:latin typeface="ＭＳ Ｐゴシック" panose="020B0600070205080204" pitchFamily="50" charset="-128"/>
              <a:ea typeface="ＭＳ Ｐゴシック" panose="020B0600070205080204" pitchFamily="50" charset="-128"/>
            </a:rPr>
            <a:t>ポイント高く、全国平均からは</a:t>
          </a:r>
          <a:r>
            <a:rPr kumimoji="1" lang="en-US" altLang="ja-JP" sz="1300">
              <a:latin typeface="ＭＳ Ｐゴシック" panose="020B0600070205080204" pitchFamily="50" charset="-128"/>
              <a:ea typeface="ＭＳ Ｐゴシック" panose="020B0600070205080204" pitchFamily="50" charset="-128"/>
            </a:rPr>
            <a:t>42.0</a:t>
          </a:r>
          <a:r>
            <a:rPr kumimoji="1" lang="ja-JP" altLang="en-US" sz="1300">
              <a:latin typeface="ＭＳ Ｐゴシック" panose="020B0600070205080204" pitchFamily="50" charset="-128"/>
              <a:ea typeface="ＭＳ Ｐゴシック" panose="020B0600070205080204" pitchFamily="50" charset="-128"/>
            </a:rPr>
            <a:t>ポイント高い比率となっている。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財政調整基金の減による充当可能基金の減、公債費・中学校費等の基準財政需要額算入見込額の減により</a:t>
          </a:r>
          <a:r>
            <a:rPr kumimoji="1" lang="en-US" altLang="ja-JP" sz="1300">
              <a:latin typeface="ＭＳ Ｐゴシック" panose="020B0600070205080204" pitchFamily="50" charset="-128"/>
              <a:ea typeface="ＭＳ Ｐゴシック" panose="020B0600070205080204" pitchFamily="50" charset="-128"/>
            </a:rPr>
            <a:t>48.3</a:t>
          </a:r>
          <a:r>
            <a:rPr kumimoji="1" lang="ja-JP" altLang="en-US" sz="1300">
              <a:latin typeface="ＭＳ Ｐゴシック" panose="020B0600070205080204" pitchFamily="50" charset="-128"/>
              <a:ea typeface="ＭＳ Ｐゴシック" panose="020B0600070205080204" pitchFamily="50" charset="-128"/>
            </a:rPr>
            <a:t>％となり昨年度より</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％増加した。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今後も義務的経費の増加が見込まれることから、施策の厳選や事業の見直し、ふるさと納税などによる財源の確保を行い、財政の健全化に努める。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74320</xdr:rowOff>
    </xdr:from>
    <xdr:to>
      <xdr:col>81</xdr:col>
      <xdr:colOff>44450</xdr:colOff>
      <xdr:row>15</xdr:row>
      <xdr:rowOff>112446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179800" y="2646070"/>
          <a:ext cx="838200" cy="3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99534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2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74320</xdr:rowOff>
    </xdr:from>
    <xdr:to>
      <xdr:col>77</xdr:col>
      <xdr:colOff>44450</xdr:colOff>
      <xdr:row>16</xdr:row>
      <xdr:rowOff>40894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646070"/>
          <a:ext cx="889000" cy="1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27381</xdr:rowOff>
    </xdr:from>
    <xdr:to>
      <xdr:col>72</xdr:col>
      <xdr:colOff>203200</xdr:colOff>
      <xdr:row>16</xdr:row>
      <xdr:rowOff>40894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2770581"/>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138024</xdr:rowOff>
    </xdr:from>
    <xdr:to>
      <xdr:col>68</xdr:col>
      <xdr:colOff>152400</xdr:colOff>
      <xdr:row>16</xdr:row>
      <xdr:rowOff>27381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2709774"/>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8560</xdr:rowOff>
    </xdr:from>
    <xdr:to>
      <xdr:col>68</xdr:col>
      <xdr:colOff>203200</xdr:colOff>
      <xdr:row>15</xdr:row>
      <xdr:rowOff>110160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8729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61646</xdr:rowOff>
    </xdr:from>
    <xdr:to>
      <xdr:col>81</xdr:col>
      <xdr:colOff>95250</xdr:colOff>
      <xdr:row>15</xdr:row>
      <xdr:rowOff>163246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63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33723</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60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23520</xdr:rowOff>
    </xdr:from>
    <xdr:to>
      <xdr:col>77</xdr:col>
      <xdr:colOff>95250</xdr:colOff>
      <xdr:row>15</xdr:row>
      <xdr:rowOff>125120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59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109897</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681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161544</xdr:rowOff>
    </xdr:from>
    <xdr:to>
      <xdr:col>73</xdr:col>
      <xdr:colOff>44450</xdr:colOff>
      <xdr:row>16</xdr:row>
      <xdr:rowOff>91694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7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76471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8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148031</xdr:rowOff>
    </xdr:from>
    <xdr:to>
      <xdr:col>68</xdr:col>
      <xdr:colOff>203200</xdr:colOff>
      <xdr:row>16</xdr:row>
      <xdr:rowOff>78181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71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62958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80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87224</xdr:rowOff>
    </xdr:from>
    <xdr:to>
      <xdr:col>64</xdr:col>
      <xdr:colOff>152400</xdr:colOff>
      <xdr:row>16</xdr:row>
      <xdr:rowOff>17374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65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2151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74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26,555
26,035
71.40
14,183,480
13,511,163
559,095
7,697,489
9,896,144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ポイント低く、茨城県平均と比較すると</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ポイント低く、全国平均からは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低い数値となっている。新型コロナウイルスにより中止になっていた事業が再開したことから人件費が令和元年度と同水準になっている。今後も適正な定員管理や階層別職員数の平均化等を進めていき、人件費の増加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61686</xdr:rowOff>
    </xdr:from>
    <xdr:to>
      <xdr:col>24</xdr:col>
      <xdr:colOff>25400</xdr:colOff>
      <xdr:row>36</xdr:row>
      <xdr:rowOff>1814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890986"/>
          <a:ext cx="8382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113393</xdr:rowOff>
    </xdr:from>
    <xdr:to>
      <xdr:col>19</xdr:col>
      <xdr:colOff>187325</xdr:colOff>
      <xdr:row>34</xdr:row>
      <xdr:rowOff>61686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7712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113393</xdr:rowOff>
    </xdr:from>
    <xdr:to>
      <xdr:col>15</xdr:col>
      <xdr:colOff>98425</xdr:colOff>
      <xdr:row>34</xdr:row>
      <xdr:rowOff>83457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7712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59163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83457</xdr:rowOff>
    </xdr:from>
    <xdr:to>
      <xdr:col>11</xdr:col>
      <xdr:colOff>9525</xdr:colOff>
      <xdr:row>36</xdr:row>
      <xdr:rowOff>34472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912757"/>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168020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138991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10886</xdr:rowOff>
    </xdr:from>
    <xdr:to>
      <xdr:col>20</xdr:col>
      <xdr:colOff>38100</xdr:colOff>
      <xdr:row>34</xdr:row>
      <xdr:rowOff>112486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122663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0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62593</xdr:rowOff>
    </xdr:from>
    <xdr:to>
      <xdr:col>15</xdr:col>
      <xdr:colOff>149225</xdr:colOff>
      <xdr:row>33</xdr:row>
      <xdr:rowOff>164193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2920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48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32657</xdr:rowOff>
    </xdr:from>
    <xdr:to>
      <xdr:col>11</xdr:col>
      <xdr:colOff>60325</xdr:colOff>
      <xdr:row>34</xdr:row>
      <xdr:rowOff>134257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144434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155122</xdr:rowOff>
    </xdr:from>
    <xdr:to>
      <xdr:col>6</xdr:col>
      <xdr:colOff>171450</xdr:colOff>
      <xdr:row>36</xdr:row>
      <xdr:rowOff>85272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70049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ポイント高く、茨城県平均と比較すると</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ポイント高く、全国平均からは</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高い数値となっている。公共施設の維持管理に係る経費が上昇傾向にあり、その中でも市単独で管理している一般廃棄物処理施設の修繕等に多くの費用を要しており、その他の公共施設とともに、潮来市公共施設等総合管理計画に基づきながら、適正な維持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69850</xdr:rowOff>
    </xdr:from>
    <xdr:to>
      <xdr:col>82</xdr:col>
      <xdr:colOff>107950</xdr:colOff>
      <xdr:row>19</xdr:row>
      <xdr:rowOff>146050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327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19</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98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119380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988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119380</xdr:rowOff>
    </xdr:from>
    <xdr:to>
      <xdr:col>69</xdr:col>
      <xdr:colOff>92075</xdr:colOff>
      <xdr:row>18</xdr:row>
      <xdr:rowOff>142240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205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95250</xdr:rowOff>
    </xdr:from>
    <xdr:to>
      <xdr:col>82</xdr:col>
      <xdr:colOff>158750</xdr:colOff>
      <xdr:row>20</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67327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19050</xdr:rowOff>
    </xdr:from>
    <xdr:to>
      <xdr:col>78</xdr:col>
      <xdr:colOff>120650</xdr:colOff>
      <xdr:row>19</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105427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68580</xdr:rowOff>
    </xdr:from>
    <xdr:to>
      <xdr:col>69</xdr:col>
      <xdr:colOff>142875</xdr:colOff>
      <xdr:row>18</xdr:row>
      <xdr:rowOff>170180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154957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91440</xdr:rowOff>
    </xdr:from>
    <xdr:to>
      <xdr:col>65</xdr:col>
      <xdr:colOff>53975</xdr:colOff>
      <xdr:row>19</xdr:row>
      <xdr:rowOff>21590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6367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ポイント高く、茨城県平均と比較すると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ポイント低く、全国平均からは</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ポイント低い数字となっている。令和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度までは新型コロナウイルスの影響により福祉費が減少していたが生活保護費や保育所費の上昇傾向により、前年度よりも</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ポイント増加した。審査や給付において適正を見極めながら、経費の増加につながらないように努めていく。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137885</xdr:rowOff>
    </xdr:from>
    <xdr:to>
      <xdr:col>24</xdr:col>
      <xdr:colOff>25400</xdr:colOff>
      <xdr:row>56</xdr:row>
      <xdr:rowOff>154215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396185"/>
          <a:ext cx="838200" cy="35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137885</xdr:rowOff>
    </xdr:from>
    <xdr:to>
      <xdr:col>19</xdr:col>
      <xdr:colOff>187325</xdr:colOff>
      <xdr:row>56</xdr:row>
      <xdr:rowOff>23585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3961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56</xdr:row>
      <xdr:rowOff>23585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385300"/>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57</xdr:row>
      <xdr:rowOff>102507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385300"/>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75492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87085</xdr:rowOff>
    </xdr:from>
    <xdr:to>
      <xdr:col>20</xdr:col>
      <xdr:colOff>38100</xdr:colOff>
      <xdr:row>55</xdr:row>
      <xdr:rowOff>17235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27412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ポイント低く、茨城県平均と比較すると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ポイント低く、全国平均からは、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ポイント低い数値となっている。前年度と比べ、特別会計への繰出し金の増等により値が上昇した。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85090</xdr:rowOff>
    </xdr:from>
    <xdr:to>
      <xdr:col>82</xdr:col>
      <xdr:colOff>107950</xdr:colOff>
      <xdr:row>56</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148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158767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16510</xdr:rowOff>
    </xdr:from>
    <xdr:to>
      <xdr:col>78</xdr:col>
      <xdr:colOff>69850</xdr:colOff>
      <xdr:row>55</xdr:row>
      <xdr:rowOff>85090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446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16510</xdr:rowOff>
    </xdr:from>
    <xdr:to>
      <xdr:col>73</xdr:col>
      <xdr:colOff>180975</xdr:colOff>
      <xdr:row>55</xdr:row>
      <xdr:rowOff>62230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446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62230</xdr:rowOff>
    </xdr:from>
    <xdr:to>
      <xdr:col>69</xdr:col>
      <xdr:colOff>92075</xdr:colOff>
      <xdr:row>59</xdr:row>
      <xdr:rowOff>31750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491980"/>
          <a:ext cx="889000" cy="6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34290</xdr:rowOff>
    </xdr:from>
    <xdr:to>
      <xdr:col>78</xdr:col>
      <xdr:colOff>120650</xdr:colOff>
      <xdr:row>55</xdr:row>
      <xdr:rowOff>135890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146067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137160</xdr:rowOff>
    </xdr:from>
    <xdr:to>
      <xdr:col>74</xdr:col>
      <xdr:colOff>31750</xdr:colOff>
      <xdr:row>55</xdr:row>
      <xdr:rowOff>67310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77487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11430</xdr:rowOff>
    </xdr:from>
    <xdr:to>
      <xdr:col>69</xdr:col>
      <xdr:colOff>142875</xdr:colOff>
      <xdr:row>55</xdr:row>
      <xdr:rowOff>113030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123207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ポイント低く、茨城県平均から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低く、全国平均と同様の値になっている。増加の要因としては、物価高騰に伴う低所得世帯支援給付金事業によるものである。今後、補助金や負担金については、各審議会等で内容を精査し、適正な執行を図っていき、補助金・負担金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36</xdr:row>
      <xdr:rowOff>44704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13460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133858</xdr:rowOff>
    </xdr:from>
    <xdr:to>
      <xdr:col>78</xdr:col>
      <xdr:colOff>69850</xdr:colOff>
      <xdr:row>36</xdr:row>
      <xdr:rowOff>76708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1346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90424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489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88138</xdr:rowOff>
    </xdr:from>
    <xdr:to>
      <xdr:col>69</xdr:col>
      <xdr:colOff>92075</xdr:colOff>
      <xdr:row>36</xdr:row>
      <xdr:rowOff>90424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8888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83058</xdr:rowOff>
    </xdr:from>
    <xdr:to>
      <xdr:col>78</xdr:col>
      <xdr:colOff>120650</xdr:colOff>
      <xdr:row>36</xdr:row>
      <xdr:rowOff>13208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23385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ポイント低く、茨城県平均と比較すると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ポイント高い、全国平均と比べると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ポイント高い数値となっている。合併特例債償還費の減等により前年度と比較して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近年は、地方債の新規発行額を元利償還金額以内とする等、公債費の抑制に努めており、今後も、緊急性や優先順位を十分検討し、また、基金等も活用しながら、起債に大きく頼ることのない財政運営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152146</xdr:rowOff>
    </xdr:from>
    <xdr:to>
      <xdr:col>24</xdr:col>
      <xdr:colOff>25400</xdr:colOff>
      <xdr:row>78</xdr:row>
      <xdr:rowOff>21844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3537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21844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400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81280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40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156718</xdr:rowOff>
    </xdr:from>
    <xdr:to>
      <xdr:col>11</xdr:col>
      <xdr:colOff>9525</xdr:colOff>
      <xdr:row>78</xdr:row>
      <xdr:rowOff>81280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3583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101346</xdr:rowOff>
    </xdr:from>
    <xdr:to>
      <xdr:col>24</xdr:col>
      <xdr:colOff>76200</xdr:colOff>
      <xdr:row>78</xdr:row>
      <xdr:rowOff>31496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117873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14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142494</xdr:rowOff>
    </xdr:from>
    <xdr:to>
      <xdr:col>20</xdr:col>
      <xdr:colOff>38100</xdr:colOff>
      <xdr:row>78</xdr:row>
      <xdr:rowOff>72644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57421</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ポイント高く、茨城県平均と比較すると、</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ポイント低く、全国平均からは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ほど低い。昨年度と比べ新型コロナウイルス感染症により中止になっていた事業が再開したため増加した。また、一般廃棄物処理施設に係る物件費などは増加傾向にあり、今後も適正な人員管理や事務事業の見直しにより、経常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46990</xdr:rowOff>
    </xdr:from>
    <xdr:to>
      <xdr:col>82</xdr:col>
      <xdr:colOff>107950</xdr:colOff>
      <xdr:row>80</xdr:row>
      <xdr:rowOff>163576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905740"/>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133367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64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46990</xdr:rowOff>
    </xdr:from>
    <xdr:to>
      <xdr:col>82</xdr:col>
      <xdr:colOff>196850</xdr:colOff>
      <xdr:row>75</xdr:row>
      <xdr:rowOff>46990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90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10414</xdr:rowOff>
    </xdr:from>
    <xdr:to>
      <xdr:col>82</xdr:col>
      <xdr:colOff>107950</xdr:colOff>
      <xdr:row>77</xdr:row>
      <xdr:rowOff>124713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869164"/>
          <a:ext cx="838200" cy="45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31005</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163576</xdr:rowOff>
    </xdr:from>
    <xdr:to>
      <xdr:col>78</xdr:col>
      <xdr:colOff>69850</xdr:colOff>
      <xdr:row>75</xdr:row>
      <xdr:rowOff>10414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850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163576</xdr:rowOff>
    </xdr:from>
    <xdr:to>
      <xdr:col>73</xdr:col>
      <xdr:colOff>180975</xdr:colOff>
      <xdr:row>75</xdr:row>
      <xdr:rowOff>56134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8508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169926</xdr:rowOff>
    </xdr:from>
    <xdr:to>
      <xdr:col>74</xdr:col>
      <xdr:colOff>31750</xdr:colOff>
      <xdr:row>76</xdr:row>
      <xdr:rowOff>100076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84853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56134</xdr:rowOff>
    </xdr:from>
    <xdr:to>
      <xdr:col>69</xdr:col>
      <xdr:colOff>92075</xdr:colOff>
      <xdr:row>78</xdr:row>
      <xdr:rowOff>104139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914884"/>
          <a:ext cx="889000" cy="56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149352</xdr:rowOff>
    </xdr:from>
    <xdr:to>
      <xdr:col>69</xdr:col>
      <xdr:colOff>142875</xdr:colOff>
      <xdr:row>77</xdr:row>
      <xdr:rowOff>79502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64279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139971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45990</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131064</xdr:rowOff>
    </xdr:from>
    <xdr:to>
      <xdr:col>78</xdr:col>
      <xdr:colOff>120650</xdr:colOff>
      <xdr:row>75</xdr:row>
      <xdr:rowOff>61214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71391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58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112776</xdr:rowOff>
    </xdr:from>
    <xdr:to>
      <xdr:col>74</xdr:col>
      <xdr:colOff>31750</xdr:colOff>
      <xdr:row>75</xdr:row>
      <xdr:rowOff>42926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53103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5334</xdr:rowOff>
    </xdr:from>
    <xdr:to>
      <xdr:col>69</xdr:col>
      <xdr:colOff>142875</xdr:colOff>
      <xdr:row>75</xdr:row>
      <xdr:rowOff>106934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117111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57627</xdr:rowOff>
    </xdr:from>
    <xdr:to>
      <xdr:col>29</xdr:col>
      <xdr:colOff>127000</xdr:colOff>
      <xdr:row>17</xdr:row>
      <xdr:rowOff>135428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19902"/>
          <a:ext cx="647700" cy="77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48821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68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135428</xdr:rowOff>
    </xdr:from>
    <xdr:to>
      <xdr:col>26</xdr:col>
      <xdr:colOff>50800</xdr:colOff>
      <xdr:row>18</xdr:row>
      <xdr:rowOff>1743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97703"/>
          <a:ext cx="698500" cy="37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13068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1743</xdr:rowOff>
    </xdr:from>
    <xdr:to>
      <xdr:col>22</xdr:col>
      <xdr:colOff>114300</xdr:colOff>
      <xdr:row>18</xdr:row>
      <xdr:rowOff>12304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35468"/>
          <a:ext cx="698500" cy="10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169748</xdr:rowOff>
    </xdr:from>
    <xdr:to>
      <xdr:col>18</xdr:col>
      <xdr:colOff>177800</xdr:colOff>
      <xdr:row>18</xdr:row>
      <xdr:rowOff>12304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132023"/>
          <a:ext cx="698500" cy="14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92041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166550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8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6827</xdr:rowOff>
    </xdr:from>
    <xdr:to>
      <xdr:col>29</xdr:col>
      <xdr:colOff>177800</xdr:colOff>
      <xdr:row>17</xdr:row>
      <xdr:rowOff>108427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69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150354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4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84628</xdr:rowOff>
    </xdr:from>
    <xdr:to>
      <xdr:col>26</xdr:col>
      <xdr:colOff>101600</xdr:colOff>
      <xdr:row>18</xdr:row>
      <xdr:rowOff>14778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46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171005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33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122393</xdr:rowOff>
    </xdr:from>
    <xdr:to>
      <xdr:col>22</xdr:col>
      <xdr:colOff>165100</xdr:colOff>
      <xdr:row>18</xdr:row>
      <xdr:rowOff>52543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84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37320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7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132954</xdr:rowOff>
    </xdr:from>
    <xdr:to>
      <xdr:col>19</xdr:col>
      <xdr:colOff>38100</xdr:colOff>
      <xdr:row>18</xdr:row>
      <xdr:rowOff>63104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95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47881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8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118948</xdr:rowOff>
    </xdr:from>
    <xdr:to>
      <xdr:col>15</xdr:col>
      <xdr:colOff>101600</xdr:colOff>
      <xdr:row>18</xdr:row>
      <xdr:rowOff>49098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81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33875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6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138985</xdr:rowOff>
    </xdr:from>
    <xdr:to>
      <xdr:col>29</xdr:col>
      <xdr:colOff>127000</xdr:colOff>
      <xdr:row>35</xdr:row>
      <xdr:rowOff>178566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749335"/>
          <a:ext cx="647700" cy="39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163343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73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138985</xdr:rowOff>
    </xdr:from>
    <xdr:to>
      <xdr:col>26</xdr:col>
      <xdr:colOff>50800</xdr:colOff>
      <xdr:row>35</xdr:row>
      <xdr:rowOff>223338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49335"/>
          <a:ext cx="698500" cy="84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223338</xdr:rowOff>
    </xdr:from>
    <xdr:to>
      <xdr:col>22</xdr:col>
      <xdr:colOff>114300</xdr:colOff>
      <xdr:row>35</xdr:row>
      <xdr:rowOff>247505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33688"/>
          <a:ext cx="698500" cy="24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333537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247505</xdr:rowOff>
    </xdr:from>
    <xdr:to>
      <xdr:col>18</xdr:col>
      <xdr:colOff>177800</xdr:colOff>
      <xdr:row>35</xdr:row>
      <xdr:rowOff>284897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57855"/>
          <a:ext cx="698500" cy="37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17873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341930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127766</xdr:rowOff>
    </xdr:from>
    <xdr:to>
      <xdr:col>29</xdr:col>
      <xdr:colOff>177800</xdr:colOff>
      <xdr:row>35</xdr:row>
      <xdr:rowOff>229366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38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315743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8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88185</xdr:rowOff>
    </xdr:from>
    <xdr:to>
      <xdr:col>26</xdr:col>
      <xdr:colOff>101600</xdr:colOff>
      <xdr:row>35</xdr:row>
      <xdr:rowOff>189785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98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199962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67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172538</xdr:rowOff>
    </xdr:from>
    <xdr:to>
      <xdr:col>22</xdr:col>
      <xdr:colOff>165100</xdr:colOff>
      <xdr:row>35</xdr:row>
      <xdr:rowOff>274138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82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284315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196705</xdr:rowOff>
    </xdr:from>
    <xdr:to>
      <xdr:col>19</xdr:col>
      <xdr:colOff>38100</xdr:colOff>
      <xdr:row>35</xdr:row>
      <xdr:rowOff>298305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07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308482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7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234097</xdr:rowOff>
    </xdr:from>
    <xdr:to>
      <xdr:col>15</xdr:col>
      <xdr:colOff>101600</xdr:colOff>
      <xdr:row>35</xdr:row>
      <xdr:rowOff>335697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44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2974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1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26,555
26,035
71.40
14,183,480
13,511,163
559,095
7,697,489
9,896,144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147803</xdr:rowOff>
    </xdr:from>
    <xdr:to>
      <xdr:col>24</xdr:col>
      <xdr:colOff>63500</xdr:colOff>
      <xdr:row>36</xdr:row>
      <xdr:rowOff>40208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48553"/>
          <a:ext cx="8382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107611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5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40208</xdr:rowOff>
    </xdr:from>
    <xdr:to>
      <xdr:col>19</xdr:col>
      <xdr:colOff>177800</xdr:colOff>
      <xdr:row>36</xdr:row>
      <xdr:rowOff>67018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12408"/>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67018</xdr:rowOff>
    </xdr:from>
    <xdr:to>
      <xdr:col>15</xdr:col>
      <xdr:colOff>50800</xdr:colOff>
      <xdr:row>36</xdr:row>
      <xdr:rowOff>76340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39218"/>
          <a:ext cx="889000" cy="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69765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61201</xdr:rowOff>
    </xdr:from>
    <xdr:to>
      <xdr:col>10</xdr:col>
      <xdr:colOff>114300</xdr:colOff>
      <xdr:row>36</xdr:row>
      <xdr:rowOff>76340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33401"/>
          <a:ext cx="8890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118457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110126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97003</xdr:rowOff>
    </xdr:from>
    <xdr:to>
      <xdr:col>24</xdr:col>
      <xdr:colOff>114300</xdr:colOff>
      <xdr:row>36</xdr:row>
      <xdr:rowOff>27153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75430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7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160858</xdr:rowOff>
    </xdr:from>
    <xdr:to>
      <xdr:col>20</xdr:col>
      <xdr:colOff>38100</xdr:colOff>
      <xdr:row>36</xdr:row>
      <xdr:rowOff>91008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82135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5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16218</xdr:rowOff>
    </xdr:from>
    <xdr:to>
      <xdr:col>15</xdr:col>
      <xdr:colOff>101600</xdr:colOff>
      <xdr:row>36</xdr:row>
      <xdr:rowOff>117818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8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108945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8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25540</xdr:rowOff>
    </xdr:from>
    <xdr:to>
      <xdr:col>10</xdr:col>
      <xdr:colOff>165100</xdr:colOff>
      <xdr:row>36</xdr:row>
      <xdr:rowOff>127140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9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118267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10401</xdr:rowOff>
    </xdr:from>
    <xdr:to>
      <xdr:col>6</xdr:col>
      <xdr:colOff>38100</xdr:colOff>
      <xdr:row>36</xdr:row>
      <xdr:rowOff>112001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8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103128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115002</xdr:rowOff>
    </xdr:from>
    <xdr:to>
      <xdr:col>24</xdr:col>
      <xdr:colOff>63500</xdr:colOff>
      <xdr:row>56</xdr:row>
      <xdr:rowOff>134433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16202"/>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89510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90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134433</xdr:rowOff>
    </xdr:from>
    <xdr:to>
      <xdr:col>19</xdr:col>
      <xdr:colOff>177800</xdr:colOff>
      <xdr:row>56</xdr:row>
      <xdr:rowOff>159588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35633"/>
          <a:ext cx="889000" cy="2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159588</xdr:rowOff>
    </xdr:from>
    <xdr:to>
      <xdr:col>15</xdr:col>
      <xdr:colOff>50800</xdr:colOff>
      <xdr:row>57</xdr:row>
      <xdr:rowOff>23041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60788"/>
          <a:ext cx="889000" cy="3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23041</xdr:rowOff>
    </xdr:from>
    <xdr:to>
      <xdr:col>10</xdr:col>
      <xdr:colOff>114300</xdr:colOff>
      <xdr:row>57</xdr:row>
      <xdr:rowOff>105886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95691"/>
          <a:ext cx="889000" cy="8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134874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166812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64202</xdr:rowOff>
    </xdr:from>
    <xdr:to>
      <xdr:col>24</xdr:col>
      <xdr:colOff>114300</xdr:colOff>
      <xdr:row>56</xdr:row>
      <xdr:rowOff>165802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6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87079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1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83633</xdr:rowOff>
    </xdr:from>
    <xdr:to>
      <xdr:col>20</xdr:col>
      <xdr:colOff>38100</xdr:colOff>
      <xdr:row>57</xdr:row>
      <xdr:rowOff>13783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8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30310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46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108788</xdr:rowOff>
    </xdr:from>
    <xdr:to>
      <xdr:col>15</xdr:col>
      <xdr:colOff>101600</xdr:colOff>
      <xdr:row>57</xdr:row>
      <xdr:rowOff>38938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55465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8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143691</xdr:rowOff>
    </xdr:from>
    <xdr:to>
      <xdr:col>10</xdr:col>
      <xdr:colOff>165100</xdr:colOff>
      <xdr:row>57</xdr:row>
      <xdr:rowOff>73841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4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90368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2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55086</xdr:rowOff>
    </xdr:from>
    <xdr:to>
      <xdr:col>6</xdr:col>
      <xdr:colOff>38100</xdr:colOff>
      <xdr:row>57</xdr:row>
      <xdr:rowOff>156686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2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147813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52215</xdr:rowOff>
    </xdr:from>
    <xdr:to>
      <xdr:col>24</xdr:col>
      <xdr:colOff>63500</xdr:colOff>
      <xdr:row>78</xdr:row>
      <xdr:rowOff>57953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25315"/>
          <a:ext cx="8382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57953</xdr:rowOff>
    </xdr:from>
    <xdr:to>
      <xdr:col>19</xdr:col>
      <xdr:colOff>177800</xdr:colOff>
      <xdr:row>78</xdr:row>
      <xdr:rowOff>80629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31053"/>
          <a:ext cx="889000" cy="2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80629</xdr:rowOff>
    </xdr:from>
    <xdr:to>
      <xdr:col>15</xdr:col>
      <xdr:colOff>50800</xdr:colOff>
      <xdr:row>78</xdr:row>
      <xdr:rowOff>98758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53729"/>
          <a:ext cx="889000" cy="1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98758</xdr:rowOff>
    </xdr:from>
    <xdr:to>
      <xdr:col>10</xdr:col>
      <xdr:colOff>114300</xdr:colOff>
      <xdr:row>78</xdr:row>
      <xdr:rowOff>99718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71858"/>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90578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1415</xdr:rowOff>
    </xdr:from>
    <xdr:to>
      <xdr:col>24</xdr:col>
      <xdr:colOff>114300</xdr:colOff>
      <xdr:row>78</xdr:row>
      <xdr:rowOff>103015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7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87792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8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7153</xdr:rowOff>
    </xdr:from>
    <xdr:to>
      <xdr:col>20</xdr:col>
      <xdr:colOff>38100</xdr:colOff>
      <xdr:row>78</xdr:row>
      <xdr:rowOff>108753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8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99880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7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29829</xdr:rowOff>
    </xdr:from>
    <xdr:to>
      <xdr:col>15</xdr:col>
      <xdr:colOff>101600</xdr:colOff>
      <xdr:row>78</xdr:row>
      <xdr:rowOff>131429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0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122556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9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47958</xdr:rowOff>
    </xdr:from>
    <xdr:to>
      <xdr:col>10</xdr:col>
      <xdr:colOff>165100</xdr:colOff>
      <xdr:row>78</xdr:row>
      <xdr:rowOff>149558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2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140685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1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48918</xdr:rowOff>
    </xdr:from>
    <xdr:to>
      <xdr:col>6</xdr:col>
      <xdr:colOff>38100</xdr:colOff>
      <xdr:row>78</xdr:row>
      <xdr:rowOff>150518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2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141645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1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79629</xdr:rowOff>
    </xdr:from>
    <xdr:to>
      <xdr:col>24</xdr:col>
      <xdr:colOff>63500</xdr:colOff>
      <xdr:row>95</xdr:row>
      <xdr:rowOff>136474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367379"/>
          <a:ext cx="838200" cy="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0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113601</xdr:rowOff>
    </xdr:from>
    <xdr:to>
      <xdr:col>19</xdr:col>
      <xdr:colOff>177800</xdr:colOff>
      <xdr:row>95</xdr:row>
      <xdr:rowOff>136474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229901"/>
          <a:ext cx="889000" cy="19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166640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113601</xdr:rowOff>
    </xdr:from>
    <xdr:to>
      <xdr:col>15</xdr:col>
      <xdr:colOff>50800</xdr:colOff>
      <xdr:row>96</xdr:row>
      <xdr:rowOff>62091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229901"/>
          <a:ext cx="889000" cy="29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19690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62091</xdr:rowOff>
    </xdr:from>
    <xdr:to>
      <xdr:col>10</xdr:col>
      <xdr:colOff>114300</xdr:colOff>
      <xdr:row>96</xdr:row>
      <xdr:rowOff>96126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521291"/>
          <a:ext cx="889000" cy="3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129494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147921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28829</xdr:rowOff>
    </xdr:from>
    <xdr:to>
      <xdr:col>24</xdr:col>
      <xdr:colOff>114300</xdr:colOff>
      <xdr:row>95</xdr:row>
      <xdr:rowOff>130429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1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51706</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16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85674</xdr:rowOff>
    </xdr:from>
    <xdr:to>
      <xdr:col>20</xdr:col>
      <xdr:colOff>38100</xdr:colOff>
      <xdr:row>96</xdr:row>
      <xdr:rowOff>15824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37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32351</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14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62801</xdr:rowOff>
    </xdr:from>
    <xdr:to>
      <xdr:col>15</xdr:col>
      <xdr:colOff>101600</xdr:colOff>
      <xdr:row>94</xdr:row>
      <xdr:rowOff>164401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17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9478</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954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11291</xdr:rowOff>
    </xdr:from>
    <xdr:to>
      <xdr:col>10</xdr:col>
      <xdr:colOff>165100</xdr:colOff>
      <xdr:row>96</xdr:row>
      <xdr:rowOff>112891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4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129418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2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45326</xdr:rowOff>
    </xdr:from>
    <xdr:to>
      <xdr:col>6</xdr:col>
      <xdr:colOff>38100</xdr:colOff>
      <xdr:row>96</xdr:row>
      <xdr:rowOff>146926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0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163453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2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161271</xdr:rowOff>
    </xdr:from>
    <xdr:to>
      <xdr:col>54</xdr:col>
      <xdr:colOff>189865</xdr:colOff>
      <xdr:row>39</xdr:row>
      <xdr:rowOff>78390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647671"/>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82217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7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78390</xdr:rowOff>
    </xdr:from>
    <xdr:to>
      <xdr:col>55</xdr:col>
      <xdr:colOff>88900</xdr:colOff>
      <xdr:row>39</xdr:row>
      <xdr:rowOff>78390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76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107948</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42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161271</xdr:rowOff>
    </xdr:from>
    <xdr:to>
      <xdr:col>55</xdr:col>
      <xdr:colOff>88900</xdr:colOff>
      <xdr:row>32</xdr:row>
      <xdr:rowOff>161271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647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165834</xdr:rowOff>
    </xdr:from>
    <xdr:to>
      <xdr:col>55</xdr:col>
      <xdr:colOff>0</xdr:colOff>
      <xdr:row>37</xdr:row>
      <xdr:rowOff>43807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338034"/>
          <a:ext cx="838200" cy="4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134152</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34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111275</xdr:rowOff>
    </xdr:from>
    <xdr:to>
      <xdr:col>55</xdr:col>
      <xdr:colOff>50800</xdr:colOff>
      <xdr:row>37</xdr:row>
      <xdr:rowOff>41425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8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165834</xdr:rowOff>
    </xdr:from>
    <xdr:to>
      <xdr:col>50</xdr:col>
      <xdr:colOff>114300</xdr:colOff>
      <xdr:row>37</xdr:row>
      <xdr:rowOff>49449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338034"/>
          <a:ext cx="889000" cy="5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99370</xdr:rowOff>
    </xdr:from>
    <xdr:to>
      <xdr:col>50</xdr:col>
      <xdr:colOff>165100</xdr:colOff>
      <xdr:row>37</xdr:row>
      <xdr:rowOff>29520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7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46047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04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70480</xdr:rowOff>
    </xdr:from>
    <xdr:to>
      <xdr:col>45</xdr:col>
      <xdr:colOff>177800</xdr:colOff>
      <xdr:row>37</xdr:row>
      <xdr:rowOff>49449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385430"/>
          <a:ext cx="889000" cy="100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149918</xdr:rowOff>
    </xdr:from>
    <xdr:to>
      <xdr:col>46</xdr:col>
      <xdr:colOff>38100</xdr:colOff>
      <xdr:row>37</xdr:row>
      <xdr:rowOff>80068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2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96595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09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70480</xdr:rowOff>
    </xdr:from>
    <xdr:to>
      <xdr:col>41</xdr:col>
      <xdr:colOff>50800</xdr:colOff>
      <xdr:row>39</xdr:row>
      <xdr:rowOff>10395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385430"/>
          <a:ext cx="889000" cy="131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48447</xdr:rowOff>
    </xdr:from>
    <xdr:to>
      <xdr:col>41</xdr:col>
      <xdr:colOff>101600</xdr:colOff>
      <xdr:row>31</xdr:row>
      <xdr:rowOff>150047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3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141174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45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94670</xdr:rowOff>
    </xdr:from>
    <xdr:to>
      <xdr:col>36</xdr:col>
      <xdr:colOff>165100</xdr:colOff>
      <xdr:row>38</xdr:row>
      <xdr:rowOff>24820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3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41347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21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164457</xdr:rowOff>
    </xdr:from>
    <xdr:to>
      <xdr:col>55</xdr:col>
      <xdr:colOff>50800</xdr:colOff>
      <xdr:row>37</xdr:row>
      <xdr:rowOff>94607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142884</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1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115034</xdr:rowOff>
    </xdr:from>
    <xdr:to>
      <xdr:col>50</xdr:col>
      <xdr:colOff>165100</xdr:colOff>
      <xdr:row>37</xdr:row>
      <xdr:rowOff>45184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8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36311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37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170099</xdr:rowOff>
    </xdr:from>
    <xdr:to>
      <xdr:col>46</xdr:col>
      <xdr:colOff>38100</xdr:colOff>
      <xdr:row>37</xdr:row>
      <xdr:rowOff>100249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4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91376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4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19680</xdr:rowOff>
    </xdr:from>
    <xdr:to>
      <xdr:col>41</xdr:col>
      <xdr:colOff>101600</xdr:colOff>
      <xdr:row>31</xdr:row>
      <xdr:rowOff>121280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33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137807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10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131045</xdr:rowOff>
    </xdr:from>
    <xdr:to>
      <xdr:col>36</xdr:col>
      <xdr:colOff>165100</xdr:colOff>
      <xdr:row>39</xdr:row>
      <xdr:rowOff>61195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64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52322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73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1292</xdr:rowOff>
    </xdr:from>
    <xdr:to>
      <xdr:col>55</xdr:col>
      <xdr:colOff>0</xdr:colOff>
      <xdr:row>58</xdr:row>
      <xdr:rowOff>49357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45392"/>
          <a:ext cx="838200" cy="4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108387</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3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85169</xdr:rowOff>
    </xdr:from>
    <xdr:to>
      <xdr:col>50</xdr:col>
      <xdr:colOff>114300</xdr:colOff>
      <xdr:row>58</xdr:row>
      <xdr:rowOff>1292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57819"/>
          <a:ext cx="889000" cy="8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27503</xdr:rowOff>
    </xdr:from>
    <xdr:to>
      <xdr:col>45</xdr:col>
      <xdr:colOff>177800</xdr:colOff>
      <xdr:row>57</xdr:row>
      <xdr:rowOff>85169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00153"/>
          <a:ext cx="889000" cy="5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27503</xdr:rowOff>
    </xdr:from>
    <xdr:to>
      <xdr:col>41</xdr:col>
      <xdr:colOff>50800</xdr:colOff>
      <xdr:row>57</xdr:row>
      <xdr:rowOff>106468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00153"/>
          <a:ext cx="889000" cy="7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10451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44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21985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170007</xdr:rowOff>
    </xdr:from>
    <xdr:to>
      <xdr:col>55</xdr:col>
      <xdr:colOff>50800</xdr:colOff>
      <xdr:row>58</xdr:row>
      <xdr:rowOff>100157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4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84934</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5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121942</xdr:rowOff>
    </xdr:from>
    <xdr:to>
      <xdr:col>50</xdr:col>
      <xdr:colOff>165100</xdr:colOff>
      <xdr:row>58</xdr:row>
      <xdr:rowOff>52092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9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43219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9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34369</xdr:rowOff>
    </xdr:from>
    <xdr:to>
      <xdr:col>46</xdr:col>
      <xdr:colOff>38100</xdr:colOff>
      <xdr:row>57</xdr:row>
      <xdr:rowOff>135969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0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127096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9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148153</xdr:rowOff>
    </xdr:from>
    <xdr:to>
      <xdr:col>41</xdr:col>
      <xdr:colOff>101600</xdr:colOff>
      <xdr:row>57</xdr:row>
      <xdr:rowOff>78303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4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69430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84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55668</xdr:rowOff>
    </xdr:from>
    <xdr:to>
      <xdr:col>36</xdr:col>
      <xdr:colOff>165100</xdr:colOff>
      <xdr:row>57</xdr:row>
      <xdr:rowOff>157268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2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148395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2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59320</xdr:rowOff>
    </xdr:from>
    <xdr:to>
      <xdr:col>55</xdr:col>
      <xdr:colOff>0</xdr:colOff>
      <xdr:row>79</xdr:row>
      <xdr:rowOff>76019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603870"/>
          <a:ext cx="838200" cy="1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37875</xdr:rowOff>
    </xdr:from>
    <xdr:to>
      <xdr:col>50</xdr:col>
      <xdr:colOff>114300</xdr:colOff>
      <xdr:row>79</xdr:row>
      <xdr:rowOff>59320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82425"/>
          <a:ext cx="889000" cy="2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37875</xdr:rowOff>
    </xdr:from>
    <xdr:to>
      <xdr:col>45</xdr:col>
      <xdr:colOff>177800</xdr:colOff>
      <xdr:row>79</xdr:row>
      <xdr:rowOff>66004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82425"/>
          <a:ext cx="889000" cy="2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66004</xdr:rowOff>
    </xdr:from>
    <xdr:to>
      <xdr:col>41</xdr:col>
      <xdr:colOff>50800</xdr:colOff>
      <xdr:row>79</xdr:row>
      <xdr:rowOff>82255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610554"/>
          <a:ext cx="889000" cy="1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103722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111603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25219</xdr:rowOff>
    </xdr:from>
    <xdr:to>
      <xdr:col>55</xdr:col>
      <xdr:colOff>50800</xdr:colOff>
      <xdr:row>79</xdr:row>
      <xdr:rowOff>126819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6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111596</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8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8520</xdr:rowOff>
    </xdr:from>
    <xdr:to>
      <xdr:col>50</xdr:col>
      <xdr:colOff>165100</xdr:colOff>
      <xdr:row>79</xdr:row>
      <xdr:rowOff>110120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5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101247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4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158525</xdr:rowOff>
    </xdr:from>
    <xdr:to>
      <xdr:col>46</xdr:col>
      <xdr:colOff>38100</xdr:colOff>
      <xdr:row>79</xdr:row>
      <xdr:rowOff>88675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79802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2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15204</xdr:rowOff>
    </xdr:from>
    <xdr:to>
      <xdr:col>41</xdr:col>
      <xdr:colOff>101600</xdr:colOff>
      <xdr:row>79</xdr:row>
      <xdr:rowOff>116804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5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107931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5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31455</xdr:rowOff>
    </xdr:from>
    <xdr:to>
      <xdr:col>36</xdr:col>
      <xdr:colOff>165100</xdr:colOff>
      <xdr:row>79</xdr:row>
      <xdr:rowOff>133055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7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124182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6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134786</xdr:rowOff>
    </xdr:from>
    <xdr:to>
      <xdr:col>55</xdr:col>
      <xdr:colOff>0</xdr:colOff>
      <xdr:row>97</xdr:row>
      <xdr:rowOff>33744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593986"/>
          <a:ext cx="838200" cy="7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164592</xdr:rowOff>
    </xdr:from>
    <xdr:to>
      <xdr:col>50</xdr:col>
      <xdr:colOff>114300</xdr:colOff>
      <xdr:row>96</xdr:row>
      <xdr:rowOff>134786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452342"/>
          <a:ext cx="889000" cy="14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53212</xdr:rowOff>
    </xdr:from>
    <xdr:to>
      <xdr:col>45</xdr:col>
      <xdr:colOff>177800</xdr:colOff>
      <xdr:row>95</xdr:row>
      <xdr:rowOff>164592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340962"/>
          <a:ext cx="889000" cy="11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110011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6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53212</xdr:rowOff>
    </xdr:from>
    <xdr:to>
      <xdr:col>41</xdr:col>
      <xdr:colOff>50800</xdr:colOff>
      <xdr:row>96</xdr:row>
      <xdr:rowOff>22313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340962"/>
          <a:ext cx="889000" cy="14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50703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0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78579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1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154394</xdr:rowOff>
    </xdr:from>
    <xdr:to>
      <xdr:col>55</xdr:col>
      <xdr:colOff>50800</xdr:colOff>
      <xdr:row>97</xdr:row>
      <xdr:rowOff>84544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1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132821</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9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83986</xdr:rowOff>
    </xdr:from>
    <xdr:to>
      <xdr:col>50</xdr:col>
      <xdr:colOff>165100</xdr:colOff>
      <xdr:row>97</xdr:row>
      <xdr:rowOff>14136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54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5263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63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113792</xdr:rowOff>
    </xdr:from>
    <xdr:to>
      <xdr:col>46</xdr:col>
      <xdr:colOff>38100</xdr:colOff>
      <xdr:row>96</xdr:row>
      <xdr:rowOff>43942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40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60469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1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2412</xdr:rowOff>
    </xdr:from>
    <xdr:to>
      <xdr:col>41</xdr:col>
      <xdr:colOff>101600</xdr:colOff>
      <xdr:row>95</xdr:row>
      <xdr:rowOff>104012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2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120539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06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142963</xdr:rowOff>
    </xdr:from>
    <xdr:to>
      <xdr:col>36</xdr:col>
      <xdr:colOff>165100</xdr:colOff>
      <xdr:row>96</xdr:row>
      <xdr:rowOff>73113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4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64240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52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34392</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20942"/>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167399</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5996699"/>
          <a:ext cx="889000" cy="73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167399</xdr:rowOff>
    </xdr:from>
    <xdr:to>
      <xdr:col>76</xdr:col>
      <xdr:colOff>114300</xdr:colOff>
      <xdr:row>37</xdr:row>
      <xdr:rowOff>12027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5996699"/>
          <a:ext cx="889000" cy="3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102646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61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12027</xdr:rowOff>
    </xdr:from>
    <xdr:to>
      <xdr:col>71</xdr:col>
      <xdr:colOff>177800</xdr:colOff>
      <xdr:row>38</xdr:row>
      <xdr:rowOff>100457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355677"/>
          <a:ext cx="889000" cy="25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12196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52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155042</xdr:rowOff>
    </xdr:from>
    <xdr:to>
      <xdr:col>85</xdr:col>
      <xdr:colOff>177800</xdr:colOff>
      <xdr:row>39</xdr:row>
      <xdr:rowOff>85192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7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69969</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85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116599</xdr:rowOff>
    </xdr:from>
    <xdr:to>
      <xdr:col>76</xdr:col>
      <xdr:colOff>165100</xdr:colOff>
      <xdr:row>35</xdr:row>
      <xdr:rowOff>46749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594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63276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57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132677</xdr:rowOff>
    </xdr:from>
    <xdr:to>
      <xdr:col>72</xdr:col>
      <xdr:colOff>38100</xdr:colOff>
      <xdr:row>37</xdr:row>
      <xdr:rowOff>62827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30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79354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08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49657</xdr:rowOff>
    </xdr:from>
    <xdr:to>
      <xdr:col>67</xdr:col>
      <xdr:colOff>101600</xdr:colOff>
      <xdr:row>38</xdr:row>
      <xdr:rowOff>151257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142384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65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71260</xdr:rowOff>
    </xdr:from>
    <xdr:to>
      <xdr:col>85</xdr:col>
      <xdr:colOff>127000</xdr:colOff>
      <xdr:row>75</xdr:row>
      <xdr:rowOff>96393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2930010"/>
          <a:ext cx="838200" cy="2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71260</xdr:rowOff>
    </xdr:from>
    <xdr:to>
      <xdr:col>81</xdr:col>
      <xdr:colOff>50800</xdr:colOff>
      <xdr:row>75</xdr:row>
      <xdr:rowOff>84251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2930010"/>
          <a:ext cx="8890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40183</xdr:rowOff>
    </xdr:from>
    <xdr:to>
      <xdr:col>76</xdr:col>
      <xdr:colOff>114300</xdr:colOff>
      <xdr:row>75</xdr:row>
      <xdr:rowOff>84251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2898933"/>
          <a:ext cx="889000" cy="4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40183</xdr:rowOff>
    </xdr:from>
    <xdr:to>
      <xdr:col>71</xdr:col>
      <xdr:colOff>177800</xdr:colOff>
      <xdr:row>75</xdr:row>
      <xdr:rowOff>155766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2898933"/>
          <a:ext cx="889000" cy="1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143476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45593</xdr:rowOff>
    </xdr:from>
    <xdr:to>
      <xdr:col>85</xdr:col>
      <xdr:colOff>177800</xdr:colOff>
      <xdr:row>75</xdr:row>
      <xdr:rowOff>147194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9043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24020</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88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20460</xdr:rowOff>
    </xdr:from>
    <xdr:to>
      <xdr:col>81</xdr:col>
      <xdr:colOff>101600</xdr:colOff>
      <xdr:row>75</xdr:row>
      <xdr:rowOff>122060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8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113186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97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33451</xdr:rowOff>
    </xdr:from>
    <xdr:to>
      <xdr:col>76</xdr:col>
      <xdr:colOff>165100</xdr:colOff>
      <xdr:row>75</xdr:row>
      <xdr:rowOff>135051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89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126179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98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160833</xdr:rowOff>
    </xdr:from>
    <xdr:to>
      <xdr:col>72</xdr:col>
      <xdr:colOff>38100</xdr:colOff>
      <xdr:row>75</xdr:row>
      <xdr:rowOff>90983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84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82110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94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104966</xdr:rowOff>
    </xdr:from>
    <xdr:to>
      <xdr:col>67</xdr:col>
      <xdr:colOff>101600</xdr:colOff>
      <xdr:row>76</xdr:row>
      <xdr:rowOff>35116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9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26243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0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81590</xdr:rowOff>
    </xdr:from>
    <xdr:to>
      <xdr:col>85</xdr:col>
      <xdr:colOff>127000</xdr:colOff>
      <xdr:row>98</xdr:row>
      <xdr:rowOff>108455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883690"/>
          <a:ext cx="838200" cy="2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145937</xdr:rowOff>
    </xdr:from>
    <xdr:to>
      <xdr:col>81</xdr:col>
      <xdr:colOff>50800</xdr:colOff>
      <xdr:row>98</xdr:row>
      <xdr:rowOff>81590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776587"/>
          <a:ext cx="889000" cy="10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145937</xdr:rowOff>
    </xdr:from>
    <xdr:to>
      <xdr:col>76</xdr:col>
      <xdr:colOff>114300</xdr:colOff>
      <xdr:row>98</xdr:row>
      <xdr:rowOff>106759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776587"/>
          <a:ext cx="889000" cy="13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106759</xdr:rowOff>
    </xdr:from>
    <xdr:to>
      <xdr:col>71</xdr:col>
      <xdr:colOff>177800</xdr:colOff>
      <xdr:row>98</xdr:row>
      <xdr:rowOff>125051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908859"/>
          <a:ext cx="889000" cy="1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136837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5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57655</xdr:rowOff>
    </xdr:from>
    <xdr:to>
      <xdr:col>85</xdr:col>
      <xdr:colOff>177800</xdr:colOff>
      <xdr:row>98</xdr:row>
      <xdr:rowOff>159255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144032</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7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30790</xdr:rowOff>
    </xdr:from>
    <xdr:to>
      <xdr:col>81</xdr:col>
      <xdr:colOff>101600</xdr:colOff>
      <xdr:row>98</xdr:row>
      <xdr:rowOff>132390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83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123517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92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95137</xdr:rowOff>
    </xdr:from>
    <xdr:to>
      <xdr:col>76</xdr:col>
      <xdr:colOff>165100</xdr:colOff>
      <xdr:row>98</xdr:row>
      <xdr:rowOff>25287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2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41814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50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55959</xdr:rowOff>
    </xdr:from>
    <xdr:to>
      <xdr:col>72</xdr:col>
      <xdr:colOff>38100</xdr:colOff>
      <xdr:row>98</xdr:row>
      <xdr:rowOff>157559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5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148686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95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74251</xdr:rowOff>
    </xdr:from>
    <xdr:to>
      <xdr:col>67</xdr:col>
      <xdr:colOff>101600</xdr:colOff>
      <xdr:row>99</xdr:row>
      <xdr:rowOff>4401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87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166978</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6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46268</xdr:rowOff>
    </xdr:from>
    <xdr:to>
      <xdr:col>116</xdr:col>
      <xdr:colOff>63500</xdr:colOff>
      <xdr:row>36</xdr:row>
      <xdr:rowOff>110896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218468"/>
          <a:ext cx="838200" cy="6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13149</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28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110896</xdr:rowOff>
    </xdr:from>
    <xdr:to>
      <xdr:col>111</xdr:col>
      <xdr:colOff>177800</xdr:colOff>
      <xdr:row>39</xdr:row>
      <xdr:rowOff>24192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283096"/>
          <a:ext cx="889000" cy="42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129571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64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24192</xdr:rowOff>
    </xdr:from>
    <xdr:to>
      <xdr:col>107</xdr:col>
      <xdr:colOff>50800</xdr:colOff>
      <xdr:row>39</xdr:row>
      <xdr:rowOff>65274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710742"/>
          <a:ext cx="889000" cy="4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65274</xdr:rowOff>
    </xdr:from>
    <xdr:to>
      <xdr:col>102</xdr:col>
      <xdr:colOff>114300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751824"/>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23625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166918</xdr:rowOff>
    </xdr:from>
    <xdr:to>
      <xdr:col>116</xdr:col>
      <xdr:colOff>114300</xdr:colOff>
      <xdr:row>36</xdr:row>
      <xdr:rowOff>97068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16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18345</xdr:rowOff>
    </xdr:from>
    <xdr:ext cx="534377"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01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60096</xdr:rowOff>
    </xdr:from>
    <xdr:to>
      <xdr:col>112</xdr:col>
      <xdr:colOff>38100</xdr:colOff>
      <xdr:row>36</xdr:row>
      <xdr:rowOff>161696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2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6773</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56111" y="600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144842</xdr:rowOff>
    </xdr:from>
    <xdr:to>
      <xdr:col>107</xdr:col>
      <xdr:colOff>101600</xdr:colOff>
      <xdr:row>39</xdr:row>
      <xdr:rowOff>74992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66119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75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14474</xdr:rowOff>
    </xdr:from>
    <xdr:to>
      <xdr:col>102</xdr:col>
      <xdr:colOff>165100</xdr:colOff>
      <xdr:row>39</xdr:row>
      <xdr:rowOff>116074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70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107201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79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31534</xdr:rowOff>
    </xdr:from>
    <xdr:to>
      <xdr:col>116</xdr:col>
      <xdr:colOff>63500</xdr:colOff>
      <xdr:row>59</xdr:row>
      <xdr:rowOff>33096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47084"/>
          <a:ext cx="8382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24905</xdr:rowOff>
    </xdr:from>
    <xdr:to>
      <xdr:col>111</xdr:col>
      <xdr:colOff>177800</xdr:colOff>
      <xdr:row>59</xdr:row>
      <xdr:rowOff>33096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40455"/>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24905</xdr:rowOff>
    </xdr:from>
    <xdr:to>
      <xdr:col>107</xdr:col>
      <xdr:colOff>50800</xdr:colOff>
      <xdr:row>59</xdr:row>
      <xdr:rowOff>30658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40455"/>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29439</xdr:rowOff>
    </xdr:from>
    <xdr:to>
      <xdr:col>102</xdr:col>
      <xdr:colOff>114300</xdr:colOff>
      <xdr:row>59</xdr:row>
      <xdr:rowOff>30658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44989"/>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94518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152184</xdr:rowOff>
    </xdr:from>
    <xdr:to>
      <xdr:col>116</xdr:col>
      <xdr:colOff>114300</xdr:colOff>
      <xdr:row>59</xdr:row>
      <xdr:rowOff>82334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9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67111</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11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153746</xdr:rowOff>
    </xdr:from>
    <xdr:to>
      <xdr:col>112</xdr:col>
      <xdr:colOff>38100</xdr:colOff>
      <xdr:row>59</xdr:row>
      <xdr:rowOff>83896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75023</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90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145555</xdr:rowOff>
    </xdr:from>
    <xdr:to>
      <xdr:col>107</xdr:col>
      <xdr:colOff>101600</xdr:colOff>
      <xdr:row>59</xdr:row>
      <xdr:rowOff>75705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66832</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82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151308</xdr:rowOff>
    </xdr:from>
    <xdr:to>
      <xdr:col>102</xdr:col>
      <xdr:colOff>165100</xdr:colOff>
      <xdr:row>59</xdr:row>
      <xdr:rowOff>81458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72585</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88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150089</xdr:rowOff>
    </xdr:from>
    <xdr:to>
      <xdr:col>98</xdr:col>
      <xdr:colOff>38100</xdr:colOff>
      <xdr:row>59</xdr:row>
      <xdr:rowOff>80239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9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71366</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86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8217</xdr:rowOff>
    </xdr:from>
    <xdr:to>
      <xdr:col>116</xdr:col>
      <xdr:colOff>63500</xdr:colOff>
      <xdr:row>77</xdr:row>
      <xdr:rowOff>59289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209867"/>
          <a:ext cx="838200" cy="5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50760</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9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59289</xdr:rowOff>
    </xdr:from>
    <xdr:to>
      <xdr:col>111</xdr:col>
      <xdr:colOff>177800</xdr:colOff>
      <xdr:row>77</xdr:row>
      <xdr:rowOff>84913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260939"/>
          <a:ext cx="889000" cy="2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152468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84913</xdr:rowOff>
    </xdr:from>
    <xdr:to>
      <xdr:col>107</xdr:col>
      <xdr:colOff>50800</xdr:colOff>
      <xdr:row>77</xdr:row>
      <xdr:rowOff>89942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28656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162336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19666</xdr:rowOff>
    </xdr:from>
    <xdr:to>
      <xdr:col>102</xdr:col>
      <xdr:colOff>114300</xdr:colOff>
      <xdr:row>77</xdr:row>
      <xdr:rowOff>89942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878416"/>
          <a:ext cx="889000" cy="41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7135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55363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128867</xdr:rowOff>
    </xdr:from>
    <xdr:to>
      <xdr:col>116</xdr:col>
      <xdr:colOff>114300</xdr:colOff>
      <xdr:row>77</xdr:row>
      <xdr:rowOff>59017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15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107294</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13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8489</xdr:rowOff>
    </xdr:from>
    <xdr:to>
      <xdr:col>112</xdr:col>
      <xdr:colOff>38100</xdr:colOff>
      <xdr:row>77</xdr:row>
      <xdr:rowOff>110089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2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101216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3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34113</xdr:rowOff>
    </xdr:from>
    <xdr:to>
      <xdr:col>107</xdr:col>
      <xdr:colOff>101600</xdr:colOff>
      <xdr:row>77</xdr:row>
      <xdr:rowOff>135713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23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126840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32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39142</xdr:rowOff>
    </xdr:from>
    <xdr:to>
      <xdr:col>102</xdr:col>
      <xdr:colOff>165100</xdr:colOff>
      <xdr:row>77</xdr:row>
      <xdr:rowOff>140742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24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131869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33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140316</xdr:rowOff>
    </xdr:from>
    <xdr:to>
      <xdr:col>98</xdr:col>
      <xdr:colOff>38100</xdr:colOff>
      <xdr:row>75</xdr:row>
      <xdr:rowOff>70466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82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86993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60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75,862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円となっており、類似団体の平均と比較すると大幅に少ない。引き続き抑制に努める。補助費等は前年度と比較すると、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ておりガバメントクラウドファンディング事業の減等が主な要因である。普通建設事業費については新規整備に係る経費、更新設備に係る経費ともに減少しており、類似団体と比べても低い水準となっている。今後は公共施設の維持補修に多額の経費が必要になることが予想されるため、公共施設等総合管理計画に基づき、公共施設の適正な管理を行っていく。扶助費は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おり、生活保護費の増が要因である。災害復旧費に関しては道路橋りょう災害復旧事業により皆増となった。積立金については、一般廃棄物処理施設整備基金積立金の減等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円減少した。投資及び出資金に関しては下水道事業出資金の増等により、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26,555
26,035
71.40
14,183,480
13,511,163
559,095
7,697,489
9,896,144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92837</xdr:rowOff>
    </xdr:from>
    <xdr:to>
      <xdr:col>24</xdr:col>
      <xdr:colOff>63500</xdr:colOff>
      <xdr:row>36</xdr:row>
      <xdr:rowOff>32258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93587"/>
          <a:ext cx="8382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11303</xdr:rowOff>
    </xdr:from>
    <xdr:to>
      <xdr:col>19</xdr:col>
      <xdr:colOff>177800</xdr:colOff>
      <xdr:row>36</xdr:row>
      <xdr:rowOff>32258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83503"/>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21099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2159</xdr:rowOff>
    </xdr:from>
    <xdr:to>
      <xdr:col>15</xdr:col>
      <xdr:colOff>50800</xdr:colOff>
      <xdr:row>36</xdr:row>
      <xdr:rowOff>11303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7435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123698</xdr:rowOff>
    </xdr:from>
    <xdr:to>
      <xdr:col>10</xdr:col>
      <xdr:colOff>114300</xdr:colOff>
      <xdr:row>36</xdr:row>
      <xdr:rowOff>2159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24448"/>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42435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155211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42037</xdr:rowOff>
    </xdr:from>
    <xdr:to>
      <xdr:col>24</xdr:col>
      <xdr:colOff>114300</xdr:colOff>
      <xdr:row>35</xdr:row>
      <xdr:rowOff>143637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4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64914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152908</xdr:rowOff>
    </xdr:from>
    <xdr:to>
      <xdr:col>20</xdr:col>
      <xdr:colOff>38100</xdr:colOff>
      <xdr:row>36</xdr:row>
      <xdr:rowOff>83058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74185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4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131953</xdr:rowOff>
    </xdr:from>
    <xdr:to>
      <xdr:col>15</xdr:col>
      <xdr:colOff>101600</xdr:colOff>
      <xdr:row>36</xdr:row>
      <xdr:rowOff>62103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53230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122809</xdr:rowOff>
    </xdr:from>
    <xdr:to>
      <xdr:col>10</xdr:col>
      <xdr:colOff>165100</xdr:colOff>
      <xdr:row>36</xdr:row>
      <xdr:rowOff>52959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2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44086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1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72898</xdr:rowOff>
    </xdr:from>
    <xdr:to>
      <xdr:col>6</xdr:col>
      <xdr:colOff>38100</xdr:colOff>
      <xdr:row>36</xdr:row>
      <xdr:rowOff>3048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165625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154498</xdr:rowOff>
    </xdr:from>
    <xdr:to>
      <xdr:col>24</xdr:col>
      <xdr:colOff>63500</xdr:colOff>
      <xdr:row>57</xdr:row>
      <xdr:rowOff>162583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27148"/>
          <a:ext cx="838200" cy="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83026</xdr:rowOff>
    </xdr:from>
    <xdr:to>
      <xdr:col>19</xdr:col>
      <xdr:colOff>177800</xdr:colOff>
      <xdr:row>57</xdr:row>
      <xdr:rowOff>154498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55676"/>
          <a:ext cx="889000" cy="7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72587</xdr:rowOff>
    </xdr:from>
    <xdr:to>
      <xdr:col>15</xdr:col>
      <xdr:colOff>50800</xdr:colOff>
      <xdr:row>57</xdr:row>
      <xdr:rowOff>83026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502337"/>
          <a:ext cx="889000" cy="3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72587</xdr:rowOff>
    </xdr:from>
    <xdr:to>
      <xdr:col>10</xdr:col>
      <xdr:colOff>114300</xdr:colOff>
      <xdr:row>58</xdr:row>
      <xdr:rowOff>21738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02337"/>
          <a:ext cx="889000" cy="46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165269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111783</xdr:rowOff>
    </xdr:from>
    <xdr:to>
      <xdr:col>24</xdr:col>
      <xdr:colOff>114300</xdr:colOff>
      <xdr:row>58</xdr:row>
      <xdr:rowOff>41933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8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26710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9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103698</xdr:rowOff>
    </xdr:from>
    <xdr:to>
      <xdr:col>20</xdr:col>
      <xdr:colOff>38100</xdr:colOff>
      <xdr:row>58</xdr:row>
      <xdr:rowOff>33848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7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24975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32226</xdr:rowOff>
    </xdr:from>
    <xdr:to>
      <xdr:col>15</xdr:col>
      <xdr:colOff>101600</xdr:colOff>
      <xdr:row>57</xdr:row>
      <xdr:rowOff>133826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0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124953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21787</xdr:rowOff>
    </xdr:from>
    <xdr:to>
      <xdr:col>10</xdr:col>
      <xdr:colOff>165100</xdr:colOff>
      <xdr:row>55</xdr:row>
      <xdr:rowOff>123387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114514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4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142388</xdr:rowOff>
    </xdr:from>
    <xdr:to>
      <xdr:col>6</xdr:col>
      <xdr:colOff>38100</xdr:colOff>
      <xdr:row>58</xdr:row>
      <xdr:rowOff>72538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1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63665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52408</xdr:rowOff>
    </xdr:from>
    <xdr:to>
      <xdr:col>24</xdr:col>
      <xdr:colOff>63500</xdr:colOff>
      <xdr:row>75</xdr:row>
      <xdr:rowOff>158466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11158"/>
          <a:ext cx="838200" cy="10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21629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0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104125</xdr:rowOff>
    </xdr:from>
    <xdr:to>
      <xdr:col>19</xdr:col>
      <xdr:colOff>177800</xdr:colOff>
      <xdr:row>75</xdr:row>
      <xdr:rowOff>158466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962875"/>
          <a:ext cx="889000" cy="5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1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104125</xdr:rowOff>
    </xdr:from>
    <xdr:to>
      <xdr:col>15</xdr:col>
      <xdr:colOff>50800</xdr:colOff>
      <xdr:row>77</xdr:row>
      <xdr:rowOff>25073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62875"/>
          <a:ext cx="889000" cy="26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153770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25073</xdr:rowOff>
    </xdr:from>
    <xdr:to>
      <xdr:col>10</xdr:col>
      <xdr:colOff>114300</xdr:colOff>
      <xdr:row>77</xdr:row>
      <xdr:rowOff>87612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26723"/>
          <a:ext cx="889000" cy="6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82022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140904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1608</xdr:rowOff>
    </xdr:from>
    <xdr:to>
      <xdr:col>24</xdr:col>
      <xdr:colOff>114300</xdr:colOff>
      <xdr:row>75</xdr:row>
      <xdr:rowOff>103208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6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24485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1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107667</xdr:rowOff>
    </xdr:from>
    <xdr:to>
      <xdr:col>20</xdr:col>
      <xdr:colOff>38100</xdr:colOff>
      <xdr:row>76</xdr:row>
      <xdr:rowOff>37818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664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54344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4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53325</xdr:rowOff>
    </xdr:from>
    <xdr:to>
      <xdr:col>15</xdr:col>
      <xdr:colOff>101600</xdr:colOff>
      <xdr:row>75</xdr:row>
      <xdr:rowOff>154925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1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8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145723</xdr:rowOff>
    </xdr:from>
    <xdr:to>
      <xdr:col>10</xdr:col>
      <xdr:colOff>165100</xdr:colOff>
      <xdr:row>77</xdr:row>
      <xdr:rowOff>75873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7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92401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5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36812</xdr:rowOff>
    </xdr:from>
    <xdr:to>
      <xdr:col>6</xdr:col>
      <xdr:colOff>38100</xdr:colOff>
      <xdr:row>77</xdr:row>
      <xdr:rowOff>138412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3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154939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1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163818</xdr:rowOff>
    </xdr:from>
    <xdr:to>
      <xdr:col>24</xdr:col>
      <xdr:colOff>63500</xdr:colOff>
      <xdr:row>95</xdr:row>
      <xdr:rowOff>33038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108668"/>
          <a:ext cx="838200" cy="21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153091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6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163818</xdr:rowOff>
    </xdr:from>
    <xdr:to>
      <xdr:col>19</xdr:col>
      <xdr:colOff>177800</xdr:colOff>
      <xdr:row>94</xdr:row>
      <xdr:rowOff>69292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108668"/>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52106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69292</xdr:rowOff>
    </xdr:from>
    <xdr:to>
      <xdr:col>15</xdr:col>
      <xdr:colOff>50800</xdr:colOff>
      <xdr:row>95</xdr:row>
      <xdr:rowOff>149586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185592"/>
          <a:ext cx="889000" cy="25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88397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149586</xdr:rowOff>
    </xdr:from>
    <xdr:to>
      <xdr:col>10</xdr:col>
      <xdr:colOff>114300</xdr:colOff>
      <xdr:row>96</xdr:row>
      <xdr:rowOff>80911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437336"/>
          <a:ext cx="889000" cy="10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63403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101337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153688</xdr:rowOff>
    </xdr:from>
    <xdr:to>
      <xdr:col>24</xdr:col>
      <xdr:colOff>114300</xdr:colOff>
      <xdr:row>95</xdr:row>
      <xdr:rowOff>83838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26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5115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12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113018</xdr:rowOff>
    </xdr:from>
    <xdr:to>
      <xdr:col>20</xdr:col>
      <xdr:colOff>38100</xdr:colOff>
      <xdr:row>94</xdr:row>
      <xdr:rowOff>43168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05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59695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83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18492</xdr:rowOff>
    </xdr:from>
    <xdr:to>
      <xdr:col>15</xdr:col>
      <xdr:colOff>101600</xdr:colOff>
      <xdr:row>94</xdr:row>
      <xdr:rowOff>120092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1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136619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91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98786</xdr:rowOff>
    </xdr:from>
    <xdr:to>
      <xdr:col>10</xdr:col>
      <xdr:colOff>165100</xdr:colOff>
      <xdr:row>96</xdr:row>
      <xdr:rowOff>28936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38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45463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30111</xdr:rowOff>
    </xdr:from>
    <xdr:to>
      <xdr:col>6</xdr:col>
      <xdr:colOff>38100</xdr:colOff>
      <xdr:row>96</xdr:row>
      <xdr:rowOff>131711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8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122838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58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2593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100267</xdr:rowOff>
    </xdr:from>
    <xdr:to>
      <xdr:col>55</xdr:col>
      <xdr:colOff>0</xdr:colOff>
      <xdr:row>57</xdr:row>
      <xdr:rowOff>108020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872917"/>
          <a:ext cx="838200" cy="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100267</xdr:rowOff>
    </xdr:from>
    <xdr:to>
      <xdr:col>50</xdr:col>
      <xdr:colOff>114300</xdr:colOff>
      <xdr:row>57</xdr:row>
      <xdr:rowOff>131546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872917"/>
          <a:ext cx="889000" cy="3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125203</xdr:rowOff>
    </xdr:from>
    <xdr:to>
      <xdr:col>45</xdr:col>
      <xdr:colOff>177800</xdr:colOff>
      <xdr:row>57</xdr:row>
      <xdr:rowOff>131546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897853"/>
          <a:ext cx="889000" cy="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113735</xdr:rowOff>
    </xdr:from>
    <xdr:to>
      <xdr:col>41</xdr:col>
      <xdr:colOff>50800</xdr:colOff>
      <xdr:row>57</xdr:row>
      <xdr:rowOff>125203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886385"/>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42968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57220</xdr:rowOff>
    </xdr:from>
    <xdr:to>
      <xdr:col>55</xdr:col>
      <xdr:colOff>50800</xdr:colOff>
      <xdr:row>57</xdr:row>
      <xdr:rowOff>158820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2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35647</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0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49467</xdr:rowOff>
    </xdr:from>
    <xdr:to>
      <xdr:col>50</xdr:col>
      <xdr:colOff>165100</xdr:colOff>
      <xdr:row>57</xdr:row>
      <xdr:rowOff>151067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2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142194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9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80746</xdr:rowOff>
    </xdr:from>
    <xdr:to>
      <xdr:col>46</xdr:col>
      <xdr:colOff>38100</xdr:colOff>
      <xdr:row>58</xdr:row>
      <xdr:rowOff>10896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5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2023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94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74403</xdr:rowOff>
    </xdr:from>
    <xdr:to>
      <xdr:col>41</xdr:col>
      <xdr:colOff>101600</xdr:colOff>
      <xdr:row>58</xdr:row>
      <xdr:rowOff>4553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167130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93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62935</xdr:rowOff>
    </xdr:from>
    <xdr:to>
      <xdr:col>36</xdr:col>
      <xdr:colOff>165100</xdr:colOff>
      <xdr:row>57</xdr:row>
      <xdr:rowOff>164535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155662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92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87655</xdr:rowOff>
    </xdr:from>
    <xdr:to>
      <xdr:col>55</xdr:col>
      <xdr:colOff>0</xdr:colOff>
      <xdr:row>78</xdr:row>
      <xdr:rowOff>88188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460755"/>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53784</xdr:rowOff>
    </xdr:from>
    <xdr:to>
      <xdr:col>50</xdr:col>
      <xdr:colOff>114300</xdr:colOff>
      <xdr:row>78</xdr:row>
      <xdr:rowOff>87655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426884"/>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151112</xdr:rowOff>
    </xdr:from>
    <xdr:to>
      <xdr:col>45</xdr:col>
      <xdr:colOff>177800</xdr:colOff>
      <xdr:row>78</xdr:row>
      <xdr:rowOff>53784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52762"/>
          <a:ext cx="889000" cy="7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151112</xdr:rowOff>
    </xdr:from>
    <xdr:to>
      <xdr:col>41</xdr:col>
      <xdr:colOff>50800</xdr:colOff>
      <xdr:row>78</xdr:row>
      <xdr:rowOff>99085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52762"/>
          <a:ext cx="889000" cy="11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170146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37388</xdr:rowOff>
    </xdr:from>
    <xdr:to>
      <xdr:col>55</xdr:col>
      <xdr:colOff>50800</xdr:colOff>
      <xdr:row>78</xdr:row>
      <xdr:rowOff>138988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1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123765</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2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36855</xdr:rowOff>
    </xdr:from>
    <xdr:to>
      <xdr:col>50</xdr:col>
      <xdr:colOff>165100</xdr:colOff>
      <xdr:row>78</xdr:row>
      <xdr:rowOff>138455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129582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50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2984</xdr:rowOff>
    </xdr:from>
    <xdr:to>
      <xdr:col>46</xdr:col>
      <xdr:colOff>38100</xdr:colOff>
      <xdr:row>78</xdr:row>
      <xdr:rowOff>104584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7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95711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100312</xdr:rowOff>
    </xdr:from>
    <xdr:to>
      <xdr:col>41</xdr:col>
      <xdr:colOff>101600</xdr:colOff>
      <xdr:row>78</xdr:row>
      <xdr:rowOff>30462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0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21589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39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48285</xdr:rowOff>
    </xdr:from>
    <xdr:to>
      <xdr:col>36</xdr:col>
      <xdr:colOff>165100</xdr:colOff>
      <xdr:row>78</xdr:row>
      <xdr:rowOff>149885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2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141012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1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128282</xdr:rowOff>
    </xdr:from>
    <xdr:to>
      <xdr:col>55</xdr:col>
      <xdr:colOff>0</xdr:colOff>
      <xdr:row>96</xdr:row>
      <xdr:rowOff>129451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587482"/>
          <a:ext cx="8382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125086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8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129451</xdr:rowOff>
    </xdr:from>
    <xdr:to>
      <xdr:col>50</xdr:col>
      <xdr:colOff>114300</xdr:colOff>
      <xdr:row>97</xdr:row>
      <xdr:rowOff>67487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588651"/>
          <a:ext cx="889000" cy="10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49128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129121</xdr:rowOff>
    </xdr:from>
    <xdr:to>
      <xdr:col>45</xdr:col>
      <xdr:colOff>177800</xdr:colOff>
      <xdr:row>97</xdr:row>
      <xdr:rowOff>67487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588321"/>
          <a:ext cx="889000" cy="10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129121</xdr:rowOff>
    </xdr:from>
    <xdr:to>
      <xdr:col>41</xdr:col>
      <xdr:colOff>50800</xdr:colOff>
      <xdr:row>97</xdr:row>
      <xdr:rowOff>82855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588321"/>
          <a:ext cx="889000" cy="1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38879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154779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77482</xdr:rowOff>
    </xdr:from>
    <xdr:to>
      <xdr:col>55</xdr:col>
      <xdr:colOff>50800</xdr:colOff>
      <xdr:row>97</xdr:row>
      <xdr:rowOff>7632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100359</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38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78651</xdr:rowOff>
    </xdr:from>
    <xdr:to>
      <xdr:col>50</xdr:col>
      <xdr:colOff>165100</xdr:colOff>
      <xdr:row>97</xdr:row>
      <xdr:rowOff>8801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53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25328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3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16687</xdr:rowOff>
    </xdr:from>
    <xdr:to>
      <xdr:col>46</xdr:col>
      <xdr:colOff>38100</xdr:colOff>
      <xdr:row>97</xdr:row>
      <xdr:rowOff>118287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6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109414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74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78321</xdr:rowOff>
    </xdr:from>
    <xdr:to>
      <xdr:col>41</xdr:col>
      <xdr:colOff>101600</xdr:colOff>
      <xdr:row>97</xdr:row>
      <xdr:rowOff>8471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53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24998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31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32055</xdr:rowOff>
    </xdr:from>
    <xdr:to>
      <xdr:col>36</xdr:col>
      <xdr:colOff>165100</xdr:colOff>
      <xdr:row>97</xdr:row>
      <xdr:rowOff>133655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6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150182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4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22461</xdr:rowOff>
    </xdr:from>
    <xdr:to>
      <xdr:col>85</xdr:col>
      <xdr:colOff>127000</xdr:colOff>
      <xdr:row>38</xdr:row>
      <xdr:rowOff>44069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537561"/>
          <a:ext cx="838200" cy="2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42784</xdr:rowOff>
    </xdr:from>
    <xdr:to>
      <xdr:col>81</xdr:col>
      <xdr:colOff>50800</xdr:colOff>
      <xdr:row>38</xdr:row>
      <xdr:rowOff>44069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557884"/>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103602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29134</xdr:rowOff>
    </xdr:from>
    <xdr:to>
      <xdr:col>76</xdr:col>
      <xdr:colOff>114300</xdr:colOff>
      <xdr:row>38</xdr:row>
      <xdr:rowOff>42784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544234"/>
          <a:ext cx="889000" cy="1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103874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29134</xdr:rowOff>
    </xdr:from>
    <xdr:to>
      <xdr:col>71</xdr:col>
      <xdr:colOff>177800</xdr:colOff>
      <xdr:row>38</xdr:row>
      <xdr:rowOff>41500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544234"/>
          <a:ext cx="889000" cy="1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94610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84853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143111</xdr:rowOff>
    </xdr:from>
    <xdr:to>
      <xdr:col>85</xdr:col>
      <xdr:colOff>177800</xdr:colOff>
      <xdr:row>38</xdr:row>
      <xdr:rowOff>73261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8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121538</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6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164719</xdr:rowOff>
    </xdr:from>
    <xdr:to>
      <xdr:col>81</xdr:col>
      <xdr:colOff>101600</xdr:colOff>
      <xdr:row>38</xdr:row>
      <xdr:rowOff>94869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85996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0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163434</xdr:rowOff>
    </xdr:from>
    <xdr:to>
      <xdr:col>76</xdr:col>
      <xdr:colOff>165100</xdr:colOff>
      <xdr:row>38</xdr:row>
      <xdr:rowOff>93584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0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84711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59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149784</xdr:rowOff>
    </xdr:from>
    <xdr:to>
      <xdr:col>72</xdr:col>
      <xdr:colOff>38100</xdr:colOff>
      <xdr:row>38</xdr:row>
      <xdr:rowOff>79934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4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71061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58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162150</xdr:rowOff>
    </xdr:from>
    <xdr:to>
      <xdr:col>67</xdr:col>
      <xdr:colOff>101600</xdr:colOff>
      <xdr:row>38</xdr:row>
      <xdr:rowOff>92300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0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108827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2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123012</xdr:rowOff>
    </xdr:from>
    <xdr:to>
      <xdr:col>85</xdr:col>
      <xdr:colOff>127000</xdr:colOff>
      <xdr:row>58</xdr:row>
      <xdr:rowOff>128215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10067112"/>
          <a:ext cx="838200" cy="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135182</xdr:rowOff>
    </xdr:from>
    <xdr:to>
      <xdr:col>81</xdr:col>
      <xdr:colOff>50800</xdr:colOff>
      <xdr:row>58</xdr:row>
      <xdr:rowOff>123012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9907832"/>
          <a:ext cx="889000" cy="15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135182</xdr:rowOff>
    </xdr:from>
    <xdr:to>
      <xdr:col>76</xdr:col>
      <xdr:colOff>114300</xdr:colOff>
      <xdr:row>58</xdr:row>
      <xdr:rowOff>64981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907832"/>
          <a:ext cx="889000" cy="10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64981</xdr:rowOff>
    </xdr:from>
    <xdr:to>
      <xdr:col>71</xdr:col>
      <xdr:colOff>177800</xdr:colOff>
      <xdr:row>58</xdr:row>
      <xdr:rowOff>65993</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10009081"/>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162810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41314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77415</xdr:rowOff>
    </xdr:from>
    <xdr:to>
      <xdr:col>85</xdr:col>
      <xdr:colOff>177800</xdr:colOff>
      <xdr:row>59</xdr:row>
      <xdr:rowOff>7565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1002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163792</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93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72212</xdr:rowOff>
    </xdr:from>
    <xdr:to>
      <xdr:col>81</xdr:col>
      <xdr:colOff>101600</xdr:colOff>
      <xdr:row>59</xdr:row>
      <xdr:rowOff>2362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100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164939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1010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84382</xdr:rowOff>
    </xdr:from>
    <xdr:to>
      <xdr:col>76</xdr:col>
      <xdr:colOff>165100</xdr:colOff>
      <xdr:row>58</xdr:row>
      <xdr:rowOff>14532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85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5659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94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14181</xdr:rowOff>
    </xdr:from>
    <xdr:to>
      <xdr:col>72</xdr:col>
      <xdr:colOff>38100</xdr:colOff>
      <xdr:row>58</xdr:row>
      <xdr:rowOff>115781</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95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106908</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1005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15193</xdr:rowOff>
    </xdr:from>
    <xdr:to>
      <xdr:col>67</xdr:col>
      <xdr:colOff>101600</xdr:colOff>
      <xdr:row>58</xdr:row>
      <xdr:rowOff>116793</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95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107920</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0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34392</xdr:rowOff>
    </xdr:from>
    <xdr:to>
      <xdr:col>85</xdr:col>
      <xdr:colOff>127000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578942"/>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167399</xdr:rowOff>
    </xdr:from>
    <xdr:to>
      <xdr:col>81</xdr:col>
      <xdr:colOff>50800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2854699"/>
          <a:ext cx="889000" cy="73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167399</xdr:rowOff>
    </xdr:from>
    <xdr:to>
      <xdr:col>76</xdr:col>
      <xdr:colOff>114300</xdr:colOff>
      <xdr:row>77</xdr:row>
      <xdr:rowOff>12027</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2854699"/>
          <a:ext cx="889000" cy="3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102607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4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12027</xdr:rowOff>
    </xdr:from>
    <xdr:to>
      <xdr:col>71</xdr:col>
      <xdr:colOff>177800</xdr:colOff>
      <xdr:row>78</xdr:row>
      <xdr:rowOff>100457</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213677"/>
          <a:ext cx="889000" cy="25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12044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38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155042</xdr:rowOff>
    </xdr:from>
    <xdr:to>
      <xdr:col>85</xdr:col>
      <xdr:colOff>177800</xdr:colOff>
      <xdr:row>79</xdr:row>
      <xdr:rowOff>85192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2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69969</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43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116599</xdr:rowOff>
    </xdr:from>
    <xdr:to>
      <xdr:col>76</xdr:col>
      <xdr:colOff>165100</xdr:colOff>
      <xdr:row>75</xdr:row>
      <xdr:rowOff>46749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28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63276</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25111" y="1257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132677</xdr:rowOff>
    </xdr:from>
    <xdr:to>
      <xdr:col>72</xdr:col>
      <xdr:colOff>38100</xdr:colOff>
      <xdr:row>77</xdr:row>
      <xdr:rowOff>62827</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16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79354</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293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49657</xdr:rowOff>
    </xdr:from>
    <xdr:to>
      <xdr:col>67</xdr:col>
      <xdr:colOff>101600</xdr:colOff>
      <xdr:row>78</xdr:row>
      <xdr:rowOff>151257</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4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142384</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51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71259</xdr:rowOff>
    </xdr:from>
    <xdr:to>
      <xdr:col>85</xdr:col>
      <xdr:colOff>127000</xdr:colOff>
      <xdr:row>95</xdr:row>
      <xdr:rowOff>96393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359009"/>
          <a:ext cx="838200" cy="2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71259</xdr:rowOff>
    </xdr:from>
    <xdr:to>
      <xdr:col>81</xdr:col>
      <xdr:colOff>50800</xdr:colOff>
      <xdr:row>95</xdr:row>
      <xdr:rowOff>84252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359009"/>
          <a:ext cx="8890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40170</xdr:rowOff>
    </xdr:from>
    <xdr:to>
      <xdr:col>76</xdr:col>
      <xdr:colOff>114300</xdr:colOff>
      <xdr:row>95</xdr:row>
      <xdr:rowOff>84252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327920"/>
          <a:ext cx="889000" cy="4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40170</xdr:rowOff>
    </xdr:from>
    <xdr:to>
      <xdr:col>71</xdr:col>
      <xdr:colOff>177800</xdr:colOff>
      <xdr:row>95</xdr:row>
      <xdr:rowOff>155766</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327920"/>
          <a:ext cx="889000" cy="11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143476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45593</xdr:rowOff>
    </xdr:from>
    <xdr:to>
      <xdr:col>85</xdr:col>
      <xdr:colOff>177800</xdr:colOff>
      <xdr:row>95</xdr:row>
      <xdr:rowOff>147193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3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24020</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3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20459</xdr:rowOff>
    </xdr:from>
    <xdr:to>
      <xdr:col>81</xdr:col>
      <xdr:colOff>101600</xdr:colOff>
      <xdr:row>95</xdr:row>
      <xdr:rowOff>122059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3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113186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40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33452</xdr:rowOff>
    </xdr:from>
    <xdr:to>
      <xdr:col>76</xdr:col>
      <xdr:colOff>165100</xdr:colOff>
      <xdr:row>95</xdr:row>
      <xdr:rowOff>135052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32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126179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4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160820</xdr:rowOff>
    </xdr:from>
    <xdr:to>
      <xdr:col>72</xdr:col>
      <xdr:colOff>38100</xdr:colOff>
      <xdr:row>95</xdr:row>
      <xdr:rowOff>90970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2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82097</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36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104966</xdr:rowOff>
    </xdr:from>
    <xdr:to>
      <xdr:col>67</xdr:col>
      <xdr:colOff>101600</xdr:colOff>
      <xdr:row>96</xdr:row>
      <xdr:rowOff>35116</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3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26243</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4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前年度と比較すると、総務費は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円減少した。主な要因はガバメントクラウドファンディング事業の減少によるものである。民生費は前年度から、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9,743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円増加しており、主な要因は物価高騰に伴う低所得世帯支援給付金事業の増によるものである。衛生費は前年度から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11,135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ているが、主な要因は塵芥処理施設費の減や新型コロナウイルスワクチン接種体制確保事業の減によるものである。災害復旧費に関しては道路橋りょう災害復旧事業により皆増となった。各年度、事業の内容や規模により金額の増減はあるが、その他、特別会計への繰出金も大きな割合を占めており、一般会計だけではなく市全体として歳出管理に努めていく。　</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年度の財政調整基金残高は、令和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年度と比較して</a:t>
          </a:r>
          <a:r>
            <a:rPr kumimoji="1" lang="en-US" altLang="ja-JP" sz="1400">
              <a:solidFill>
                <a:sysClr val="windowText" lastClr="000000"/>
              </a:solidFill>
              <a:latin typeface="ＭＳ ゴシック" pitchFamily="49" charset="-128"/>
              <a:ea typeface="ＭＳ ゴシック" pitchFamily="49" charset="-128"/>
            </a:rPr>
            <a:t>2.91%</a:t>
          </a:r>
          <a:r>
            <a:rPr kumimoji="1" lang="ja-JP" altLang="en-US" sz="1400">
              <a:solidFill>
                <a:sysClr val="windowText" lastClr="000000"/>
              </a:solidFill>
              <a:latin typeface="ＭＳ ゴシック" pitchFamily="49" charset="-128"/>
              <a:ea typeface="ＭＳ ゴシック" pitchFamily="49" charset="-128"/>
            </a:rPr>
            <a:t>減少した。今年度の実質単年度収支は赤字となっているが、財政調整基金の取崩しにより、実質収支は黒字となっている。今後も義務的経費の増加や、それに伴う財政調整基金の減少が見込まれるため財政の適正化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令和元年度から令和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年度にかけて、一般会計や各特別会計において、赤字額や資金不足は生じておらず連結においても赤字額は生じていない。また、令和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年度より潮来市下水道事業特別会計と潮来市農業集落排水事業特別会計が一本化し潮来市下水道事業会計に移行した。連結実質赤字比率に関して、令和元年度から令和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年度は全会計黒字で推移しているが、過去において国民健康保険特別会計が、平成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年連続して赤字を計上し、一般会計からの財源対策繰入金により、赤字を解消した経緯もある。また一般会計においては、令和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年度以降標準財政規模は減少ししており今後も交際費の抑制と人件費の削減といった対策をしていき、各会計においても財政の健全化に努めていく必要がある。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元利償還金については近年、地方債の新規発行額を元利償還金額以内にする等、公債費の抑制を行っている。公営企業債の元利償還金に対する繰入金については、令和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潮来市下水道事業特別会計と潮来市農業集落排水事業特別会計が一本化し公営企業会計に移行したため、減少している。算入公債費等に関しては前述の合併特例債の償還により一時増加したが減少傾向にある。今後も緊急性や優先順位を十分検討し、市全体としても、起債に大きく頼ることのない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残高が償還に必要になる額に足りているため、計画的な積み立ては行っていない。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将来負担額に関しては、起債の抑制と平成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借入を行った合併特例債の償還終了等により一般会計における地方債残高が減少した。一方、充当可能基金は財政調整基金の取り崩しにより減少しており、合併特例債算入額の減に伴う公債費の減等による基準財政需要額算入見込の減により将来負担率の分子は前年度よりも</a:t>
          </a:r>
          <a:r>
            <a:rPr kumimoji="1" lang="en-US" altLang="ja-JP" sz="1400">
              <a:latin typeface="ＭＳ ゴシック" pitchFamily="49" charset="-128"/>
              <a:ea typeface="ＭＳ ゴシック" pitchFamily="49" charset="-128"/>
            </a:rPr>
            <a:t>505</a:t>
          </a:r>
          <a:r>
            <a:rPr kumimoji="1" lang="ja-JP" altLang="en-US" sz="1400">
              <a:latin typeface="ＭＳ ゴシック" pitchFamily="49" charset="-128"/>
              <a:ea typeface="ＭＳ ゴシック" pitchFamily="49" charset="-128"/>
            </a:rPr>
            <a:t>百万円増加している。施策の厳選や事務作業の見直し等により、財政の健全化に努めていく。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茨城県潮来市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主な積み立てとして、減債基金へおよそ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百万円の積立を行った。主な取り崩しとして、財政調整基金から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毎年度の財源不足を補うために財政調整基金も減少してくことが予想され、各種目的基金の使途を検討し活用していくことが必要と思われる。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・一般廃棄物処理施設整備基金：一般廃棄物処理施設整備のための財源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・地域振興基金：潮来市の地域振興を図るための財源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・地域振興基金：地域振興に係る事業のため一般会計に基金繰入れを行ったため減少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・一般廃棄物処理施設整備基金：一般廃棄物処理施設の老朽化により、今後も整備などの費用が増えると考えられるため、それらに充てていく予定である。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・地域振興基金：地域振興に係る経費に充てていく予定である。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ごみ処理施設及び道路新設改良事業等のため、財政調整基金の取崩しを行ったことにより減少している。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財政調整基金は、市の標準財政規模の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割程度を目途に積立を行う。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取り崩しについては、極端に財政調整基金に依存することのない予算編成を行う。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過疎対策事業債の返還金及び地方交付税（減債基金に積立分）を将来の公債費負担に備えるため、減債基金に積み立てたことにより増加している。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今後の地方債の一括償還に備え、積立を行っていく。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AL1" workbookViewId="0">
      <selection activeCell="W6" sqref="W6:AB8"/>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14183480</v>
      </c>
      <c r="BO4" s="449"/>
      <c r="BP4" s="449"/>
      <c r="BQ4" s="449"/>
      <c r="BR4" s="449"/>
      <c r="BS4" s="449"/>
      <c r="BT4" s="449"/>
      <c r="BU4" s="450"/>
      <c r="BV4" s="448">
        <v>14811289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7.3</v>
      </c>
      <c r="CU4" s="589"/>
      <c r="CV4" s="589"/>
      <c r="CW4" s="589"/>
      <c r="CX4" s="589"/>
      <c r="CY4" s="589"/>
      <c r="CZ4" s="589"/>
      <c r="DA4" s="590"/>
      <c r="DB4" s="588">
        <v>12.7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13511163</v>
      </c>
      <c r="BO5" s="420"/>
      <c r="BP5" s="420"/>
      <c r="BQ5" s="420"/>
      <c r="BR5" s="420"/>
      <c r="BS5" s="420"/>
      <c r="BT5" s="420"/>
      <c r="BU5" s="421"/>
      <c r="BV5" s="419">
        <v>13783106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v>
      </c>
      <c r="CU5" s="417"/>
      <c r="CV5" s="417"/>
      <c r="CW5" s="417"/>
      <c r="CX5" s="417"/>
      <c r="CY5" s="417"/>
      <c r="CZ5" s="417"/>
      <c r="DA5" s="418"/>
      <c r="DB5" s="416">
        <v>83.9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672317</v>
      </c>
      <c r="BO6" s="420"/>
      <c r="BP6" s="420"/>
      <c r="BQ6" s="420"/>
      <c r="BR6" s="420"/>
      <c r="BS6" s="420"/>
      <c r="BT6" s="420"/>
      <c r="BU6" s="421"/>
      <c r="BV6" s="419">
        <v>1028183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93.6</v>
      </c>
      <c r="CU6" s="563"/>
      <c r="CV6" s="563"/>
      <c r="CW6" s="563"/>
      <c r="CX6" s="563"/>
      <c r="CY6" s="563"/>
      <c r="CZ6" s="563"/>
      <c r="DA6" s="564"/>
      <c r="DB6" s="562">
        <v>85.2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113222</v>
      </c>
      <c r="BO7" s="420"/>
      <c r="BP7" s="420"/>
      <c r="BQ7" s="420"/>
      <c r="BR7" s="420"/>
      <c r="BS7" s="420"/>
      <c r="BT7" s="420"/>
      <c r="BU7" s="421"/>
      <c r="BV7" s="419">
        <v>44890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7697489</v>
      </c>
      <c r="CU7" s="420"/>
      <c r="CV7" s="420"/>
      <c r="CW7" s="420"/>
      <c r="CX7" s="420"/>
      <c r="CY7" s="420"/>
      <c r="CZ7" s="420"/>
      <c r="DA7" s="421"/>
      <c r="DB7" s="419">
        <v>7748983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559095</v>
      </c>
      <c r="BO8" s="420"/>
      <c r="BP8" s="420"/>
      <c r="BQ8" s="420"/>
      <c r="BR8" s="420"/>
      <c r="BS8" s="420"/>
      <c r="BT8" s="420"/>
      <c r="BU8" s="421"/>
      <c r="BV8" s="419">
        <v>983293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0.48</v>
      </c>
      <c r="CU8" s="523"/>
      <c r="CV8" s="523"/>
      <c r="CW8" s="523"/>
      <c r="CX8" s="523"/>
      <c r="CY8" s="523"/>
      <c r="CZ8" s="523"/>
      <c r="DA8" s="524"/>
      <c r="DB8" s="522">
        <v>0.48</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27604</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-424198</v>
      </c>
      <c r="BO9" s="420"/>
      <c r="BP9" s="420"/>
      <c r="BQ9" s="420"/>
      <c r="BR9" s="420"/>
      <c r="BS9" s="420"/>
      <c r="BT9" s="420"/>
      <c r="BU9" s="421"/>
      <c r="BV9" s="419">
        <v>-296152</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13.1</v>
      </c>
      <c r="CU9" s="417"/>
      <c r="CV9" s="417"/>
      <c r="CW9" s="417"/>
      <c r="CX9" s="417"/>
      <c r="CY9" s="417"/>
      <c r="CZ9" s="417"/>
      <c r="DA9" s="418"/>
      <c r="DB9" s="416">
        <v>13.5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29111</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40</v>
      </c>
      <c r="BO10" s="420"/>
      <c r="BP10" s="420"/>
      <c r="BQ10" s="420"/>
      <c r="BR10" s="420"/>
      <c r="BS10" s="420"/>
      <c r="BT10" s="420"/>
      <c r="BU10" s="421"/>
      <c r="BV10" s="419">
        <v>30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26555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231637</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26035</v>
      </c>
      <c r="S13" s="507"/>
      <c r="T13" s="507"/>
      <c r="U13" s="507"/>
      <c r="V13" s="508"/>
      <c r="W13" s="509" t="s">
        <v>131</v>
      </c>
      <c r="X13" s="405"/>
      <c r="Y13" s="405"/>
      <c r="Z13" s="405"/>
      <c r="AA13" s="405"/>
      <c r="AB13" s="406"/>
      <c r="AC13" s="372">
        <v>500</v>
      </c>
      <c r="AD13" s="373"/>
      <c r="AE13" s="373"/>
      <c r="AF13" s="373"/>
      <c r="AG13" s="374"/>
      <c r="AH13" s="372">
        <v>537</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-655795</v>
      </c>
      <c r="BO13" s="420"/>
      <c r="BP13" s="420"/>
      <c r="BQ13" s="420"/>
      <c r="BR13" s="420"/>
      <c r="BS13" s="420"/>
      <c r="BT13" s="420"/>
      <c r="BU13" s="421"/>
      <c r="BV13" s="419">
        <v>-296122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10.199999999999999</v>
      </c>
      <c r="CU13" s="417"/>
      <c r="CV13" s="417"/>
      <c r="CW13" s="417"/>
      <c r="CX13" s="417"/>
      <c r="CY13" s="417"/>
      <c r="CZ13" s="417"/>
      <c r="DA13" s="418"/>
      <c r="DB13" s="416">
        <v>10.1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26890</v>
      </c>
      <c r="S14" s="507"/>
      <c r="T14" s="507"/>
      <c r="U14" s="507"/>
      <c r="V14" s="508"/>
      <c r="W14" s="510"/>
      <c r="X14" s="408"/>
      <c r="Y14" s="408"/>
      <c r="Z14" s="408"/>
      <c r="AA14" s="408"/>
      <c r="AB14" s="409"/>
      <c r="AC14" s="499">
        <v>4</v>
      </c>
      <c r="AD14" s="500"/>
      <c r="AE14" s="500"/>
      <c r="AF14" s="500"/>
      <c r="AG14" s="501"/>
      <c r="AH14" s="499">
        <v>3.9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48.3</v>
      </c>
      <c r="CU14" s="517"/>
      <c r="CV14" s="517"/>
      <c r="CW14" s="517"/>
      <c r="CX14" s="517"/>
      <c r="CY14" s="517"/>
      <c r="CZ14" s="517"/>
      <c r="DA14" s="518"/>
      <c r="DB14" s="516">
        <v>40.4</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26506</v>
      </c>
      <c r="S15" s="507"/>
      <c r="T15" s="507"/>
      <c r="U15" s="507"/>
      <c r="V15" s="508"/>
      <c r="W15" s="509" t="s">
        <v>137</v>
      </c>
      <c r="X15" s="405"/>
      <c r="Y15" s="405"/>
      <c r="Z15" s="405"/>
      <c r="AA15" s="405"/>
      <c r="AB15" s="406"/>
      <c r="AC15" s="372">
        <v>3802</v>
      </c>
      <c r="AD15" s="373"/>
      <c r="AE15" s="373"/>
      <c r="AF15" s="373"/>
      <c r="AG15" s="374"/>
      <c r="AH15" s="372">
        <v>4255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3333449</v>
      </c>
      <c r="BO15" s="449"/>
      <c r="BP15" s="449"/>
      <c r="BQ15" s="449"/>
      <c r="BR15" s="449"/>
      <c r="BS15" s="449"/>
      <c r="BT15" s="449"/>
      <c r="BU15" s="450"/>
      <c r="BV15" s="448">
        <v>3284666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30.3</v>
      </c>
      <c r="AD16" s="500"/>
      <c r="AE16" s="500"/>
      <c r="AF16" s="500"/>
      <c r="AG16" s="501"/>
      <c r="AH16" s="499">
        <v>30.9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6907692</v>
      </c>
      <c r="BO16" s="420"/>
      <c r="BP16" s="420"/>
      <c r="BQ16" s="420"/>
      <c r="BR16" s="420"/>
      <c r="BS16" s="420"/>
      <c r="BT16" s="420"/>
      <c r="BU16" s="421"/>
      <c r="BV16" s="419">
        <v>6798618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8266</v>
      </c>
      <c r="AD17" s="373"/>
      <c r="AE17" s="373"/>
      <c r="AF17" s="373"/>
      <c r="AG17" s="374"/>
      <c r="AH17" s="372">
        <v>8996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4187427</v>
      </c>
      <c r="BO17" s="420"/>
      <c r="BP17" s="420"/>
      <c r="BQ17" s="420"/>
      <c r="BR17" s="420"/>
      <c r="BS17" s="420"/>
      <c r="BT17" s="420"/>
      <c r="BU17" s="421"/>
      <c r="BV17" s="419">
        <v>4112183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71.400000000000006</v>
      </c>
      <c r="M18" s="472"/>
      <c r="N18" s="472"/>
      <c r="O18" s="472"/>
      <c r="P18" s="472"/>
      <c r="Q18" s="472"/>
      <c r="R18" s="473"/>
      <c r="S18" s="473"/>
      <c r="T18" s="473"/>
      <c r="U18" s="473"/>
      <c r="V18" s="474"/>
      <c r="W18" s="490"/>
      <c r="X18" s="491"/>
      <c r="Y18" s="491"/>
      <c r="Z18" s="491"/>
      <c r="AA18" s="491"/>
      <c r="AB18" s="515"/>
      <c r="AC18" s="389">
        <v>65.8</v>
      </c>
      <c r="AD18" s="390"/>
      <c r="AE18" s="390"/>
      <c r="AF18" s="390"/>
      <c r="AG18" s="475"/>
      <c r="AH18" s="389">
        <v>65.2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7216819</v>
      </c>
      <c r="BO18" s="420"/>
      <c r="BP18" s="420"/>
      <c r="BQ18" s="420"/>
      <c r="BR18" s="420"/>
      <c r="BS18" s="420"/>
      <c r="BT18" s="420"/>
      <c r="BU18" s="421"/>
      <c r="BV18" s="419">
        <v>6554221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387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9969042</v>
      </c>
      <c r="BO19" s="420"/>
      <c r="BP19" s="420"/>
      <c r="BQ19" s="420"/>
      <c r="BR19" s="420"/>
      <c r="BS19" s="420"/>
      <c r="BT19" s="420"/>
      <c r="BU19" s="421"/>
      <c r="BV19" s="419">
        <v>10231090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10774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9896144</v>
      </c>
      <c r="BO22" s="449"/>
      <c r="BP22" s="449"/>
      <c r="BQ22" s="449"/>
      <c r="BR22" s="449"/>
      <c r="BS22" s="449"/>
      <c r="BT22" s="449"/>
      <c r="BU22" s="450"/>
      <c r="BV22" s="448">
        <v>10537879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6609695</v>
      </c>
      <c r="BO23" s="420"/>
      <c r="BP23" s="420"/>
      <c r="BQ23" s="420"/>
      <c r="BR23" s="420"/>
      <c r="BS23" s="420"/>
      <c r="BT23" s="420"/>
      <c r="BU23" s="421"/>
      <c r="BV23" s="419">
        <v>6678377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7840</v>
      </c>
      <c r="R24" s="373"/>
      <c r="S24" s="373"/>
      <c r="T24" s="373"/>
      <c r="U24" s="373"/>
      <c r="V24" s="374"/>
      <c r="W24" s="462"/>
      <c r="X24" s="399"/>
      <c r="Y24" s="400"/>
      <c r="Z24" s="375" t="s">
        <v>162</v>
      </c>
      <c r="AA24" s="376"/>
      <c r="AB24" s="376"/>
      <c r="AC24" s="376"/>
      <c r="AD24" s="376"/>
      <c r="AE24" s="376"/>
      <c r="AF24" s="376"/>
      <c r="AG24" s="377"/>
      <c r="AH24" s="372">
        <v>202</v>
      </c>
      <c r="AI24" s="373"/>
      <c r="AJ24" s="373"/>
      <c r="AK24" s="373"/>
      <c r="AL24" s="374"/>
      <c r="AM24" s="372">
        <v>634078</v>
      </c>
      <c r="AN24" s="373"/>
      <c r="AO24" s="373"/>
      <c r="AP24" s="373"/>
      <c r="AQ24" s="373"/>
      <c r="AR24" s="374"/>
      <c r="AS24" s="372">
        <v>3139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5299591</v>
      </c>
      <c r="BO24" s="420"/>
      <c r="BP24" s="420"/>
      <c r="BQ24" s="420"/>
      <c r="BR24" s="420"/>
      <c r="BS24" s="420"/>
      <c r="BT24" s="420"/>
      <c r="BU24" s="421"/>
      <c r="BV24" s="419">
        <v>5549991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6080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2634792</v>
      </c>
      <c r="BO25" s="449"/>
      <c r="BP25" s="449"/>
      <c r="BQ25" s="449"/>
      <c r="BR25" s="449"/>
      <c r="BS25" s="449"/>
      <c r="BT25" s="449"/>
      <c r="BU25" s="450"/>
      <c r="BV25" s="448">
        <v>1893781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5500</v>
      </c>
      <c r="R26" s="373"/>
      <c r="S26" s="373"/>
      <c r="T26" s="373"/>
      <c r="U26" s="373"/>
      <c r="V26" s="374"/>
      <c r="W26" s="462"/>
      <c r="X26" s="399"/>
      <c r="Y26" s="400"/>
      <c r="Z26" s="375" t="s">
        <v>168</v>
      </c>
      <c r="AA26" s="430"/>
      <c r="AB26" s="430"/>
      <c r="AC26" s="430"/>
      <c r="AD26" s="430"/>
      <c r="AE26" s="430"/>
      <c r="AF26" s="430"/>
      <c r="AG26" s="431"/>
      <c r="AH26" s="372">
        <v>2</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3270</v>
      </c>
      <c r="R27" s="373"/>
      <c r="S27" s="373"/>
      <c r="T27" s="373"/>
      <c r="U27" s="373"/>
      <c r="V27" s="374"/>
      <c r="W27" s="462"/>
      <c r="X27" s="399"/>
      <c r="Y27" s="400"/>
      <c r="Z27" s="375" t="s">
        <v>172</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2790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942023</v>
      </c>
      <c r="BO28" s="449"/>
      <c r="BP28" s="449"/>
      <c r="BQ28" s="449"/>
      <c r="BR28" s="449"/>
      <c r="BS28" s="449"/>
      <c r="BT28" s="449"/>
      <c r="BU28" s="450"/>
      <c r="BV28" s="448">
        <v>1173620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14</v>
      </c>
      <c r="M29" s="373"/>
      <c r="N29" s="373"/>
      <c r="O29" s="373"/>
      <c r="P29" s="374"/>
      <c r="Q29" s="372">
        <v>2590</v>
      </c>
      <c r="R29" s="373"/>
      <c r="S29" s="373"/>
      <c r="T29" s="373"/>
      <c r="U29" s="373"/>
      <c r="V29" s="374"/>
      <c r="W29" s="463"/>
      <c r="X29" s="464"/>
      <c r="Y29" s="465"/>
      <c r="Z29" s="375" t="s">
        <v>178</v>
      </c>
      <c r="AA29" s="376"/>
      <c r="AB29" s="376"/>
      <c r="AC29" s="376"/>
      <c r="AD29" s="376"/>
      <c r="AE29" s="376"/>
      <c r="AF29" s="376"/>
      <c r="AG29" s="377"/>
      <c r="AH29" s="372">
        <v>202</v>
      </c>
      <c r="AI29" s="373"/>
      <c r="AJ29" s="373"/>
      <c r="AK29" s="373"/>
      <c r="AL29" s="374"/>
      <c r="AM29" s="372">
        <v>634078</v>
      </c>
      <c r="AN29" s="373"/>
      <c r="AO29" s="373"/>
      <c r="AP29" s="373"/>
      <c r="AQ29" s="373"/>
      <c r="AR29" s="374"/>
      <c r="AS29" s="372">
        <v>3139</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250763</v>
      </c>
      <c r="BO29" s="420"/>
      <c r="BP29" s="420"/>
      <c r="BQ29" s="420"/>
      <c r="BR29" s="420"/>
      <c r="BS29" s="420"/>
      <c r="BT29" s="420"/>
      <c r="BU29" s="421"/>
      <c r="BV29" s="419">
        <v>211089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2047107</v>
      </c>
      <c r="BO30" s="454"/>
      <c r="BP30" s="454"/>
      <c r="BQ30" s="454"/>
      <c r="BR30" s="454"/>
      <c r="BS30" s="454"/>
      <c r="BT30" s="454"/>
      <c r="BU30" s="455"/>
      <c r="BV30" s="453">
        <v>2131529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潮来市国民健康保険特別会計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潮来市下水道事業会計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鹿行広域事務組合一般会計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潮来市開発公社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潮来市介護保険特別会計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潮来市水道事業会計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鹿行広域事務組合養護老人ホーム事業特別会計</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いたこ</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潮来市後期高齢者医療特別会計</v>
      </c>
      <c r="X36" s="368"/>
      <c r="Y36" s="368"/>
      <c r="Z36" s="368"/>
      <c r="AA36" s="368"/>
      <c r="AB36" s="368"/>
      <c r="AC36" s="368"/>
      <c r="AD36" s="368"/>
      <c r="AE36" s="368"/>
      <c r="AF36" s="368"/>
      <c r="AG36" s="368"/>
      <c r="AH36" s="368"/>
      <c r="AI36" s="368"/>
      <c r="AJ36" s="368"/>
      <c r="AK36" s="368"/>
      <c r="AL36" s="181"/>
      <c r="AM36" s="367">
        <f t="shared" si="0"/>
        <v>7</v>
      </c>
      <c r="AN36" s="367"/>
      <c r="AO36" s="368" t="str">
        <f>IF('各会計、関係団体の財政状況及び健全化判断比率'!B33="","",'各会計、関係団体の財政状況及び健全化判断比率'!B33)</f>
        <v>潮来市工業用水道事業会計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鹿行広域事務組合消防特別会計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鹿行広域事務組合火葬場事業特別会計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鹿行広域事務組合審査会事業特別会計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 xml:space="preserve">茨城県市町村総合事務組合一般会計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茨城県市町村総合事務組合県民交通災害共済事業特別会計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 xml:space="preserve">茨城租税債権管理機構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茨城県後期高齢者医療広域連合一般会計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17</v>
      </c>
      <c r="BX43" s="367"/>
      <c r="BY43" s="368" t="str">
        <f>IF('各会計、関係団体の財政状況及び健全化判断比率'!B77="","",'各会計、関係団体の財政状況及び健全化判断比率'!B77)</f>
        <v>茨城県後期高齢者医療広域連合後期高齢者医療特別会計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ugA2Vj1ysyAz1HKZ9qoL0seHVahovCKDTI0Gjc4b1vT1xlr69CRAgS1TKjv6Dg0DrUz+2ZSjyGNRQ1c1noT2Dw==" saltValue="6Voh+8f+pXq7YfGDMY3TK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4"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3223745</v>
      </c>
      <c r="S5" s="677"/>
      <c r="T5" s="677"/>
      <c r="U5" s="677"/>
      <c r="V5" s="677"/>
      <c r="W5" s="677"/>
      <c r="X5" s="677"/>
      <c r="Y5" s="702"/>
      <c r="Z5" s="715">
        <v>22.7</v>
      </c>
      <c r="AA5" s="715"/>
      <c r="AB5" s="715"/>
      <c r="AC5" s="715"/>
      <c r="AD5" s="716">
        <v>3223745</v>
      </c>
      <c r="AE5" s="716"/>
      <c r="AF5" s="716"/>
      <c r="AG5" s="716"/>
      <c r="AH5" s="716"/>
      <c r="AI5" s="716"/>
      <c r="AJ5" s="716"/>
      <c r="AK5" s="716"/>
      <c r="AL5" s="703">
        <v>41.8</v>
      </c>
      <c r="AM5" s="685"/>
      <c r="AN5" s="685"/>
      <c r="AO5" s="704"/>
      <c r="AP5" s="679" t="s">
        <v>217</v>
      </c>
      <c r="AQ5" s="680"/>
      <c r="AR5" s="680"/>
      <c r="AS5" s="680"/>
      <c r="AT5" s="680"/>
      <c r="AU5" s="680"/>
      <c r="AV5" s="680"/>
      <c r="AW5" s="680"/>
      <c r="AX5" s="680"/>
      <c r="AY5" s="680"/>
      <c r="AZ5" s="680"/>
      <c r="BA5" s="680"/>
      <c r="BB5" s="680"/>
      <c r="BC5" s="680"/>
      <c r="BD5" s="680"/>
      <c r="BE5" s="680"/>
      <c r="BF5" s="681"/>
      <c r="BG5" s="621">
        <v>3216392</v>
      </c>
      <c r="BH5" s="622"/>
      <c r="BI5" s="622"/>
      <c r="BJ5" s="622"/>
      <c r="BK5" s="622"/>
      <c r="BL5" s="622"/>
      <c r="BM5" s="622"/>
      <c r="BN5" s="623"/>
      <c r="BO5" s="659">
        <v>99.8</v>
      </c>
      <c r="BP5" s="659"/>
      <c r="BQ5" s="659"/>
      <c r="BR5" s="659"/>
      <c r="BS5" s="660" t="s">
        <v>122</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144821</v>
      </c>
      <c r="S6" s="622"/>
      <c r="T6" s="622"/>
      <c r="U6" s="622"/>
      <c r="V6" s="622"/>
      <c r="W6" s="622"/>
      <c r="X6" s="622"/>
      <c r="Y6" s="623"/>
      <c r="Z6" s="659">
        <v>1</v>
      </c>
      <c r="AA6" s="659"/>
      <c r="AB6" s="659"/>
      <c r="AC6" s="659"/>
      <c r="AD6" s="660">
        <v>144821</v>
      </c>
      <c r="AE6" s="660"/>
      <c r="AF6" s="660"/>
      <c r="AG6" s="660"/>
      <c r="AH6" s="660"/>
      <c r="AI6" s="660"/>
      <c r="AJ6" s="660"/>
      <c r="AK6" s="660"/>
      <c r="AL6" s="624">
        <v>1.9</v>
      </c>
      <c r="AM6" s="625"/>
      <c r="AN6" s="625"/>
      <c r="AO6" s="661"/>
      <c r="AP6" s="618" t="s">
        <v>222</v>
      </c>
      <c r="AQ6" s="619"/>
      <c r="AR6" s="619"/>
      <c r="AS6" s="619"/>
      <c r="AT6" s="619"/>
      <c r="AU6" s="619"/>
      <c r="AV6" s="619"/>
      <c r="AW6" s="619"/>
      <c r="AX6" s="619"/>
      <c r="AY6" s="619"/>
      <c r="AZ6" s="619"/>
      <c r="BA6" s="619"/>
      <c r="BB6" s="619"/>
      <c r="BC6" s="619"/>
      <c r="BD6" s="619"/>
      <c r="BE6" s="619"/>
      <c r="BF6" s="620"/>
      <c r="BG6" s="621">
        <v>3216392</v>
      </c>
      <c r="BH6" s="622"/>
      <c r="BI6" s="622"/>
      <c r="BJ6" s="622"/>
      <c r="BK6" s="622"/>
      <c r="BL6" s="622"/>
      <c r="BM6" s="622"/>
      <c r="BN6" s="623"/>
      <c r="BO6" s="659">
        <v>99.8</v>
      </c>
      <c r="BP6" s="659"/>
      <c r="BQ6" s="659"/>
      <c r="BR6" s="659"/>
      <c r="BS6" s="660" t="s">
        <v>122</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124097</v>
      </c>
      <c r="CS6" s="622"/>
      <c r="CT6" s="622"/>
      <c r="CU6" s="622"/>
      <c r="CV6" s="622"/>
      <c r="CW6" s="622"/>
      <c r="CX6" s="622"/>
      <c r="CY6" s="623"/>
      <c r="CZ6" s="703">
        <v>0.9</v>
      </c>
      <c r="DA6" s="685"/>
      <c r="DB6" s="685"/>
      <c r="DC6" s="705"/>
      <c r="DD6" s="627" t="s">
        <v>122</v>
      </c>
      <c r="DE6" s="622"/>
      <c r="DF6" s="622"/>
      <c r="DG6" s="622"/>
      <c r="DH6" s="622"/>
      <c r="DI6" s="622"/>
      <c r="DJ6" s="622"/>
      <c r="DK6" s="622"/>
      <c r="DL6" s="622"/>
      <c r="DM6" s="622"/>
      <c r="DN6" s="622"/>
      <c r="DO6" s="622"/>
      <c r="DP6" s="623"/>
      <c r="DQ6" s="627">
        <v>124097</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1014</v>
      </c>
      <c r="S7" s="622"/>
      <c r="T7" s="622"/>
      <c r="U7" s="622"/>
      <c r="V7" s="622"/>
      <c r="W7" s="622"/>
      <c r="X7" s="622"/>
      <c r="Y7" s="623"/>
      <c r="Z7" s="659">
        <v>0</v>
      </c>
      <c r="AA7" s="659"/>
      <c r="AB7" s="659"/>
      <c r="AC7" s="659"/>
      <c r="AD7" s="660">
        <v>1014</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1487068</v>
      </c>
      <c r="BH7" s="622"/>
      <c r="BI7" s="622"/>
      <c r="BJ7" s="622"/>
      <c r="BK7" s="622"/>
      <c r="BL7" s="622"/>
      <c r="BM7" s="622"/>
      <c r="BN7" s="623"/>
      <c r="BO7" s="659">
        <v>46.1</v>
      </c>
      <c r="BP7" s="659"/>
      <c r="BQ7" s="659"/>
      <c r="BR7" s="659"/>
      <c r="BS7" s="660" t="s">
        <v>122</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1566588</v>
      </c>
      <c r="CS7" s="622"/>
      <c r="CT7" s="622"/>
      <c r="CU7" s="622"/>
      <c r="CV7" s="622"/>
      <c r="CW7" s="622"/>
      <c r="CX7" s="622"/>
      <c r="CY7" s="623"/>
      <c r="CZ7" s="659">
        <v>11.6</v>
      </c>
      <c r="DA7" s="659"/>
      <c r="DB7" s="659"/>
      <c r="DC7" s="659"/>
      <c r="DD7" s="627">
        <v>24711</v>
      </c>
      <c r="DE7" s="622"/>
      <c r="DF7" s="622"/>
      <c r="DG7" s="622"/>
      <c r="DH7" s="622"/>
      <c r="DI7" s="622"/>
      <c r="DJ7" s="622"/>
      <c r="DK7" s="622"/>
      <c r="DL7" s="622"/>
      <c r="DM7" s="622"/>
      <c r="DN7" s="622"/>
      <c r="DO7" s="622"/>
      <c r="DP7" s="623"/>
      <c r="DQ7" s="627">
        <v>1123561</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19271</v>
      </c>
      <c r="S8" s="622"/>
      <c r="T8" s="622"/>
      <c r="U8" s="622"/>
      <c r="V8" s="622"/>
      <c r="W8" s="622"/>
      <c r="X8" s="622"/>
      <c r="Y8" s="623"/>
      <c r="Z8" s="659">
        <v>0.1</v>
      </c>
      <c r="AA8" s="659"/>
      <c r="AB8" s="659"/>
      <c r="AC8" s="659"/>
      <c r="AD8" s="660">
        <v>19271</v>
      </c>
      <c r="AE8" s="660"/>
      <c r="AF8" s="660"/>
      <c r="AG8" s="660"/>
      <c r="AH8" s="660"/>
      <c r="AI8" s="660"/>
      <c r="AJ8" s="660"/>
      <c r="AK8" s="660"/>
      <c r="AL8" s="624">
        <v>0.3</v>
      </c>
      <c r="AM8" s="625"/>
      <c r="AN8" s="625"/>
      <c r="AO8" s="661"/>
      <c r="AP8" s="618" t="s">
        <v>228</v>
      </c>
      <c r="AQ8" s="619"/>
      <c r="AR8" s="619"/>
      <c r="AS8" s="619"/>
      <c r="AT8" s="619"/>
      <c r="AU8" s="619"/>
      <c r="AV8" s="619"/>
      <c r="AW8" s="619"/>
      <c r="AX8" s="619"/>
      <c r="AY8" s="619"/>
      <c r="AZ8" s="619"/>
      <c r="BA8" s="619"/>
      <c r="BB8" s="619"/>
      <c r="BC8" s="619"/>
      <c r="BD8" s="619"/>
      <c r="BE8" s="619"/>
      <c r="BF8" s="620"/>
      <c r="BG8" s="621">
        <v>48327</v>
      </c>
      <c r="BH8" s="622"/>
      <c r="BI8" s="622"/>
      <c r="BJ8" s="622"/>
      <c r="BK8" s="622"/>
      <c r="BL8" s="622"/>
      <c r="BM8" s="622"/>
      <c r="BN8" s="623"/>
      <c r="BO8" s="659">
        <v>1.5</v>
      </c>
      <c r="BP8" s="659"/>
      <c r="BQ8" s="659"/>
      <c r="BR8" s="659"/>
      <c r="BS8" s="660" t="s">
        <v>122</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4972917</v>
      </c>
      <c r="CS8" s="622"/>
      <c r="CT8" s="622"/>
      <c r="CU8" s="622"/>
      <c r="CV8" s="622"/>
      <c r="CW8" s="622"/>
      <c r="CX8" s="622"/>
      <c r="CY8" s="623"/>
      <c r="CZ8" s="659">
        <v>36.799999999999997</v>
      </c>
      <c r="DA8" s="659"/>
      <c r="DB8" s="659"/>
      <c r="DC8" s="659"/>
      <c r="DD8" s="627">
        <v>12313</v>
      </c>
      <c r="DE8" s="622"/>
      <c r="DF8" s="622"/>
      <c r="DG8" s="622"/>
      <c r="DH8" s="622"/>
      <c r="DI8" s="622"/>
      <c r="DJ8" s="622"/>
      <c r="DK8" s="622"/>
      <c r="DL8" s="622"/>
      <c r="DM8" s="622"/>
      <c r="DN8" s="622"/>
      <c r="DO8" s="622"/>
      <c r="DP8" s="623"/>
      <c r="DQ8" s="627">
        <v>2600572</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21488</v>
      </c>
      <c r="S9" s="622"/>
      <c r="T9" s="622"/>
      <c r="U9" s="622"/>
      <c r="V9" s="622"/>
      <c r="W9" s="622"/>
      <c r="X9" s="622"/>
      <c r="Y9" s="623"/>
      <c r="Z9" s="659">
        <v>0.2</v>
      </c>
      <c r="AA9" s="659"/>
      <c r="AB9" s="659"/>
      <c r="AC9" s="659"/>
      <c r="AD9" s="660">
        <v>21488</v>
      </c>
      <c r="AE9" s="660"/>
      <c r="AF9" s="660"/>
      <c r="AG9" s="660"/>
      <c r="AH9" s="660"/>
      <c r="AI9" s="660"/>
      <c r="AJ9" s="660"/>
      <c r="AK9" s="660"/>
      <c r="AL9" s="624">
        <v>0.3</v>
      </c>
      <c r="AM9" s="625"/>
      <c r="AN9" s="625"/>
      <c r="AO9" s="661"/>
      <c r="AP9" s="618" t="s">
        <v>231</v>
      </c>
      <c r="AQ9" s="619"/>
      <c r="AR9" s="619"/>
      <c r="AS9" s="619"/>
      <c r="AT9" s="619"/>
      <c r="AU9" s="619"/>
      <c r="AV9" s="619"/>
      <c r="AW9" s="619"/>
      <c r="AX9" s="619"/>
      <c r="AY9" s="619"/>
      <c r="AZ9" s="619"/>
      <c r="BA9" s="619"/>
      <c r="BB9" s="619"/>
      <c r="BC9" s="619"/>
      <c r="BD9" s="619"/>
      <c r="BE9" s="619"/>
      <c r="BF9" s="620"/>
      <c r="BG9" s="621">
        <v>1291329</v>
      </c>
      <c r="BH9" s="622"/>
      <c r="BI9" s="622"/>
      <c r="BJ9" s="622"/>
      <c r="BK9" s="622"/>
      <c r="BL9" s="622"/>
      <c r="BM9" s="622"/>
      <c r="BN9" s="623"/>
      <c r="BO9" s="659">
        <v>40.1</v>
      </c>
      <c r="BP9" s="659"/>
      <c r="BQ9" s="659"/>
      <c r="BR9" s="659"/>
      <c r="BS9" s="660" t="s">
        <v>122</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1502984</v>
      </c>
      <c r="CS9" s="622"/>
      <c r="CT9" s="622"/>
      <c r="CU9" s="622"/>
      <c r="CV9" s="622"/>
      <c r="CW9" s="622"/>
      <c r="CX9" s="622"/>
      <c r="CY9" s="623"/>
      <c r="CZ9" s="659">
        <v>11.1</v>
      </c>
      <c r="DA9" s="659"/>
      <c r="DB9" s="659"/>
      <c r="DC9" s="659"/>
      <c r="DD9" s="627">
        <v>89222</v>
      </c>
      <c r="DE9" s="622"/>
      <c r="DF9" s="622"/>
      <c r="DG9" s="622"/>
      <c r="DH9" s="622"/>
      <c r="DI9" s="622"/>
      <c r="DJ9" s="622"/>
      <c r="DK9" s="622"/>
      <c r="DL9" s="622"/>
      <c r="DM9" s="622"/>
      <c r="DN9" s="622"/>
      <c r="DO9" s="622"/>
      <c r="DP9" s="623"/>
      <c r="DQ9" s="627">
        <v>1106836</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69245</v>
      </c>
      <c r="BH10" s="622"/>
      <c r="BI10" s="622"/>
      <c r="BJ10" s="622"/>
      <c r="BK10" s="622"/>
      <c r="BL10" s="622"/>
      <c r="BM10" s="622"/>
      <c r="BN10" s="623"/>
      <c r="BO10" s="659">
        <v>2.1</v>
      </c>
      <c r="BP10" s="659"/>
      <c r="BQ10" s="659"/>
      <c r="BR10" s="659"/>
      <c r="BS10" s="660" t="s">
        <v>122</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645615</v>
      </c>
      <c r="S11" s="622"/>
      <c r="T11" s="622"/>
      <c r="U11" s="622"/>
      <c r="V11" s="622"/>
      <c r="W11" s="622"/>
      <c r="X11" s="622"/>
      <c r="Y11" s="623"/>
      <c r="Z11" s="624">
        <v>4.5999999999999996</v>
      </c>
      <c r="AA11" s="625"/>
      <c r="AB11" s="625"/>
      <c r="AC11" s="626"/>
      <c r="AD11" s="627">
        <v>645615</v>
      </c>
      <c r="AE11" s="622"/>
      <c r="AF11" s="622"/>
      <c r="AG11" s="622"/>
      <c r="AH11" s="622"/>
      <c r="AI11" s="622"/>
      <c r="AJ11" s="622"/>
      <c r="AK11" s="623"/>
      <c r="AL11" s="624">
        <v>8.4</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78167</v>
      </c>
      <c r="BH11" s="622"/>
      <c r="BI11" s="622"/>
      <c r="BJ11" s="622"/>
      <c r="BK11" s="622"/>
      <c r="BL11" s="622"/>
      <c r="BM11" s="622"/>
      <c r="BN11" s="623"/>
      <c r="BO11" s="659">
        <v>2.4</v>
      </c>
      <c r="BP11" s="659"/>
      <c r="BQ11" s="659"/>
      <c r="BR11" s="659"/>
      <c r="BS11" s="660" t="s">
        <v>122</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389366</v>
      </c>
      <c r="CS11" s="622"/>
      <c r="CT11" s="622"/>
      <c r="CU11" s="622"/>
      <c r="CV11" s="622"/>
      <c r="CW11" s="622"/>
      <c r="CX11" s="622"/>
      <c r="CY11" s="623"/>
      <c r="CZ11" s="659">
        <v>2.9</v>
      </c>
      <c r="DA11" s="659"/>
      <c r="DB11" s="659"/>
      <c r="DC11" s="659"/>
      <c r="DD11" s="627">
        <v>67611</v>
      </c>
      <c r="DE11" s="622"/>
      <c r="DF11" s="622"/>
      <c r="DG11" s="622"/>
      <c r="DH11" s="622"/>
      <c r="DI11" s="622"/>
      <c r="DJ11" s="622"/>
      <c r="DK11" s="622"/>
      <c r="DL11" s="622"/>
      <c r="DM11" s="622"/>
      <c r="DN11" s="622"/>
      <c r="DO11" s="622"/>
      <c r="DP11" s="623"/>
      <c r="DQ11" s="627">
        <v>219681</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34083</v>
      </c>
      <c r="S12" s="622"/>
      <c r="T12" s="622"/>
      <c r="U12" s="622"/>
      <c r="V12" s="622"/>
      <c r="W12" s="622"/>
      <c r="X12" s="622"/>
      <c r="Y12" s="623"/>
      <c r="Z12" s="659">
        <v>0.2</v>
      </c>
      <c r="AA12" s="659"/>
      <c r="AB12" s="659"/>
      <c r="AC12" s="659"/>
      <c r="AD12" s="660">
        <v>34083</v>
      </c>
      <c r="AE12" s="660"/>
      <c r="AF12" s="660"/>
      <c r="AG12" s="660"/>
      <c r="AH12" s="660"/>
      <c r="AI12" s="660"/>
      <c r="AJ12" s="660"/>
      <c r="AK12" s="660"/>
      <c r="AL12" s="624">
        <v>0.4</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1410846</v>
      </c>
      <c r="BH12" s="622"/>
      <c r="BI12" s="622"/>
      <c r="BJ12" s="622"/>
      <c r="BK12" s="622"/>
      <c r="BL12" s="622"/>
      <c r="BM12" s="622"/>
      <c r="BN12" s="623"/>
      <c r="BO12" s="659">
        <v>43.8</v>
      </c>
      <c r="BP12" s="659"/>
      <c r="BQ12" s="659"/>
      <c r="BR12" s="659"/>
      <c r="BS12" s="660" t="s">
        <v>122</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178031</v>
      </c>
      <c r="CS12" s="622"/>
      <c r="CT12" s="622"/>
      <c r="CU12" s="622"/>
      <c r="CV12" s="622"/>
      <c r="CW12" s="622"/>
      <c r="CX12" s="622"/>
      <c r="CY12" s="623"/>
      <c r="CZ12" s="659">
        <v>1.3</v>
      </c>
      <c r="DA12" s="659"/>
      <c r="DB12" s="659"/>
      <c r="DC12" s="659"/>
      <c r="DD12" s="627">
        <v>9380</v>
      </c>
      <c r="DE12" s="622"/>
      <c r="DF12" s="622"/>
      <c r="DG12" s="622"/>
      <c r="DH12" s="622"/>
      <c r="DI12" s="622"/>
      <c r="DJ12" s="622"/>
      <c r="DK12" s="622"/>
      <c r="DL12" s="622"/>
      <c r="DM12" s="622"/>
      <c r="DN12" s="622"/>
      <c r="DO12" s="622"/>
      <c r="DP12" s="623"/>
      <c r="DQ12" s="627">
        <v>122876</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1395131</v>
      </c>
      <c r="BH13" s="622"/>
      <c r="BI13" s="622"/>
      <c r="BJ13" s="622"/>
      <c r="BK13" s="622"/>
      <c r="BL13" s="622"/>
      <c r="BM13" s="622"/>
      <c r="BN13" s="623"/>
      <c r="BO13" s="659">
        <v>43.3</v>
      </c>
      <c r="BP13" s="659"/>
      <c r="BQ13" s="659"/>
      <c r="BR13" s="659"/>
      <c r="BS13" s="660" t="s">
        <v>122</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1696833</v>
      </c>
      <c r="CS13" s="622"/>
      <c r="CT13" s="622"/>
      <c r="CU13" s="622"/>
      <c r="CV13" s="622"/>
      <c r="CW13" s="622"/>
      <c r="CX13" s="622"/>
      <c r="CY13" s="623"/>
      <c r="CZ13" s="659">
        <v>12.6</v>
      </c>
      <c r="DA13" s="659"/>
      <c r="DB13" s="659"/>
      <c r="DC13" s="659"/>
      <c r="DD13" s="627">
        <v>584123</v>
      </c>
      <c r="DE13" s="622"/>
      <c r="DF13" s="622"/>
      <c r="DG13" s="622"/>
      <c r="DH13" s="622"/>
      <c r="DI13" s="622"/>
      <c r="DJ13" s="622"/>
      <c r="DK13" s="622"/>
      <c r="DL13" s="622"/>
      <c r="DM13" s="622"/>
      <c r="DN13" s="622"/>
      <c r="DO13" s="622"/>
      <c r="DP13" s="623"/>
      <c r="DQ13" s="627">
        <v>1113899</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1031</v>
      </c>
      <c r="S14" s="622"/>
      <c r="T14" s="622"/>
      <c r="U14" s="622"/>
      <c r="V14" s="622"/>
      <c r="W14" s="622"/>
      <c r="X14" s="622"/>
      <c r="Y14" s="623"/>
      <c r="Z14" s="659">
        <v>0</v>
      </c>
      <c r="AA14" s="659"/>
      <c r="AB14" s="659"/>
      <c r="AC14" s="659"/>
      <c r="AD14" s="660">
        <v>1031</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97320</v>
      </c>
      <c r="BH14" s="622"/>
      <c r="BI14" s="622"/>
      <c r="BJ14" s="622"/>
      <c r="BK14" s="622"/>
      <c r="BL14" s="622"/>
      <c r="BM14" s="622"/>
      <c r="BN14" s="623"/>
      <c r="BO14" s="659">
        <v>3</v>
      </c>
      <c r="BP14" s="659"/>
      <c r="BQ14" s="659"/>
      <c r="BR14" s="659"/>
      <c r="BS14" s="660" t="s">
        <v>122</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604654</v>
      </c>
      <c r="CS14" s="622"/>
      <c r="CT14" s="622"/>
      <c r="CU14" s="622"/>
      <c r="CV14" s="622"/>
      <c r="CW14" s="622"/>
      <c r="CX14" s="622"/>
      <c r="CY14" s="623"/>
      <c r="CZ14" s="659">
        <v>4.5</v>
      </c>
      <c r="DA14" s="659"/>
      <c r="DB14" s="659"/>
      <c r="DC14" s="659"/>
      <c r="DD14" s="627">
        <v>36387</v>
      </c>
      <c r="DE14" s="622"/>
      <c r="DF14" s="622"/>
      <c r="DG14" s="622"/>
      <c r="DH14" s="622"/>
      <c r="DI14" s="622"/>
      <c r="DJ14" s="622"/>
      <c r="DK14" s="622"/>
      <c r="DL14" s="622"/>
      <c r="DM14" s="622"/>
      <c r="DN14" s="622"/>
      <c r="DO14" s="622"/>
      <c r="DP14" s="623"/>
      <c r="DQ14" s="627">
        <v>573838</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221158</v>
      </c>
      <c r="BH15" s="622"/>
      <c r="BI15" s="622"/>
      <c r="BJ15" s="622"/>
      <c r="BK15" s="622"/>
      <c r="BL15" s="622"/>
      <c r="BM15" s="622"/>
      <c r="BN15" s="623"/>
      <c r="BO15" s="659">
        <v>6.9</v>
      </c>
      <c r="BP15" s="659"/>
      <c r="BQ15" s="659"/>
      <c r="BR15" s="659"/>
      <c r="BS15" s="660" t="s">
        <v>122</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1143325</v>
      </c>
      <c r="CS15" s="622"/>
      <c r="CT15" s="622"/>
      <c r="CU15" s="622"/>
      <c r="CV15" s="622"/>
      <c r="CW15" s="622"/>
      <c r="CX15" s="622"/>
      <c r="CY15" s="623"/>
      <c r="CZ15" s="659">
        <v>8.5</v>
      </c>
      <c r="DA15" s="659"/>
      <c r="DB15" s="659"/>
      <c r="DC15" s="659"/>
      <c r="DD15" s="627">
        <v>74659</v>
      </c>
      <c r="DE15" s="622"/>
      <c r="DF15" s="622"/>
      <c r="DG15" s="622"/>
      <c r="DH15" s="622"/>
      <c r="DI15" s="622"/>
      <c r="DJ15" s="622"/>
      <c r="DK15" s="622"/>
      <c r="DL15" s="622"/>
      <c r="DM15" s="622"/>
      <c r="DN15" s="622"/>
      <c r="DO15" s="622"/>
      <c r="DP15" s="623"/>
      <c r="DQ15" s="627">
        <v>1034558</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15511</v>
      </c>
      <c r="S16" s="622"/>
      <c r="T16" s="622"/>
      <c r="U16" s="622"/>
      <c r="V16" s="622"/>
      <c r="W16" s="622"/>
      <c r="X16" s="622"/>
      <c r="Y16" s="623"/>
      <c r="Z16" s="659">
        <v>0.1</v>
      </c>
      <c r="AA16" s="659"/>
      <c r="AB16" s="659"/>
      <c r="AC16" s="659"/>
      <c r="AD16" s="660">
        <v>15511</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v>7019</v>
      </c>
      <c r="CS16" s="622"/>
      <c r="CT16" s="622"/>
      <c r="CU16" s="622"/>
      <c r="CV16" s="622"/>
      <c r="CW16" s="622"/>
      <c r="CX16" s="622"/>
      <c r="CY16" s="623"/>
      <c r="CZ16" s="659">
        <v>0.1</v>
      </c>
      <c r="DA16" s="659"/>
      <c r="DB16" s="659"/>
      <c r="DC16" s="659"/>
      <c r="DD16" s="627" t="s">
        <v>122</v>
      </c>
      <c r="DE16" s="622"/>
      <c r="DF16" s="622"/>
      <c r="DG16" s="622"/>
      <c r="DH16" s="622"/>
      <c r="DI16" s="622"/>
      <c r="DJ16" s="622"/>
      <c r="DK16" s="622"/>
      <c r="DL16" s="622"/>
      <c r="DM16" s="622"/>
      <c r="DN16" s="622"/>
      <c r="DO16" s="622"/>
      <c r="DP16" s="623"/>
      <c r="DQ16" s="627">
        <v>719</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61182</v>
      </c>
      <c r="S17" s="622"/>
      <c r="T17" s="622"/>
      <c r="U17" s="622"/>
      <c r="V17" s="622"/>
      <c r="W17" s="622"/>
      <c r="X17" s="622"/>
      <c r="Y17" s="623"/>
      <c r="Z17" s="659">
        <v>0.4</v>
      </c>
      <c r="AA17" s="659"/>
      <c r="AB17" s="659"/>
      <c r="AC17" s="659"/>
      <c r="AD17" s="660">
        <v>61182</v>
      </c>
      <c r="AE17" s="660"/>
      <c r="AF17" s="660"/>
      <c r="AG17" s="660"/>
      <c r="AH17" s="660"/>
      <c r="AI17" s="660"/>
      <c r="AJ17" s="660"/>
      <c r="AK17" s="660"/>
      <c r="AL17" s="624">
        <v>0.8</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1325349</v>
      </c>
      <c r="CS17" s="622"/>
      <c r="CT17" s="622"/>
      <c r="CU17" s="622"/>
      <c r="CV17" s="622"/>
      <c r="CW17" s="622"/>
      <c r="CX17" s="622"/>
      <c r="CY17" s="623"/>
      <c r="CZ17" s="659">
        <v>9.8000000000000007</v>
      </c>
      <c r="DA17" s="659"/>
      <c r="DB17" s="659"/>
      <c r="DC17" s="659"/>
      <c r="DD17" s="627" t="s">
        <v>122</v>
      </c>
      <c r="DE17" s="622"/>
      <c r="DF17" s="622"/>
      <c r="DG17" s="622"/>
      <c r="DH17" s="622"/>
      <c r="DI17" s="622"/>
      <c r="DJ17" s="622"/>
      <c r="DK17" s="622"/>
      <c r="DL17" s="622"/>
      <c r="DM17" s="622"/>
      <c r="DN17" s="622"/>
      <c r="DO17" s="622"/>
      <c r="DP17" s="623"/>
      <c r="DQ17" s="627">
        <v>1306519</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24819</v>
      </c>
      <c r="S18" s="622"/>
      <c r="T18" s="622"/>
      <c r="U18" s="622"/>
      <c r="V18" s="622"/>
      <c r="W18" s="622"/>
      <c r="X18" s="622"/>
      <c r="Y18" s="623"/>
      <c r="Z18" s="659">
        <v>0.2</v>
      </c>
      <c r="AA18" s="659"/>
      <c r="AB18" s="659"/>
      <c r="AC18" s="659"/>
      <c r="AD18" s="660">
        <v>24819</v>
      </c>
      <c r="AE18" s="660"/>
      <c r="AF18" s="660"/>
      <c r="AG18" s="660"/>
      <c r="AH18" s="660"/>
      <c r="AI18" s="660"/>
      <c r="AJ18" s="660"/>
      <c r="AK18" s="660"/>
      <c r="AL18" s="624">
        <v>0.3</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22577</v>
      </c>
      <c r="S19" s="622"/>
      <c r="T19" s="622"/>
      <c r="U19" s="622"/>
      <c r="V19" s="622"/>
      <c r="W19" s="622"/>
      <c r="X19" s="622"/>
      <c r="Y19" s="623"/>
      <c r="Z19" s="659">
        <v>0.2</v>
      </c>
      <c r="AA19" s="659"/>
      <c r="AB19" s="659"/>
      <c r="AC19" s="659"/>
      <c r="AD19" s="660">
        <v>22577</v>
      </c>
      <c r="AE19" s="660"/>
      <c r="AF19" s="660"/>
      <c r="AG19" s="660"/>
      <c r="AH19" s="660"/>
      <c r="AI19" s="660"/>
      <c r="AJ19" s="660"/>
      <c r="AK19" s="660"/>
      <c r="AL19" s="624">
        <v>0.3</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7353</v>
      </c>
      <c r="BH19" s="622"/>
      <c r="BI19" s="622"/>
      <c r="BJ19" s="622"/>
      <c r="BK19" s="622"/>
      <c r="BL19" s="622"/>
      <c r="BM19" s="622"/>
      <c r="BN19" s="623"/>
      <c r="BO19" s="659">
        <v>0.2</v>
      </c>
      <c r="BP19" s="659"/>
      <c r="BQ19" s="659"/>
      <c r="BR19" s="659"/>
      <c r="BS19" s="660" t="s">
        <v>122</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v>2242</v>
      </c>
      <c r="S20" s="622"/>
      <c r="T20" s="622"/>
      <c r="U20" s="622"/>
      <c r="V20" s="622"/>
      <c r="W20" s="622"/>
      <c r="X20" s="622"/>
      <c r="Y20" s="623"/>
      <c r="Z20" s="659">
        <v>0</v>
      </c>
      <c r="AA20" s="659"/>
      <c r="AB20" s="659"/>
      <c r="AC20" s="659"/>
      <c r="AD20" s="660">
        <v>2242</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7353</v>
      </c>
      <c r="BH20" s="622"/>
      <c r="BI20" s="622"/>
      <c r="BJ20" s="622"/>
      <c r="BK20" s="622"/>
      <c r="BL20" s="622"/>
      <c r="BM20" s="622"/>
      <c r="BN20" s="623"/>
      <c r="BO20" s="659">
        <v>0.2</v>
      </c>
      <c r="BP20" s="659"/>
      <c r="BQ20" s="659"/>
      <c r="BR20" s="659"/>
      <c r="BS20" s="660" t="s">
        <v>122</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13511163</v>
      </c>
      <c r="CS20" s="622"/>
      <c r="CT20" s="622"/>
      <c r="CU20" s="622"/>
      <c r="CV20" s="622"/>
      <c r="CW20" s="622"/>
      <c r="CX20" s="622"/>
      <c r="CY20" s="623"/>
      <c r="CZ20" s="659">
        <v>100</v>
      </c>
      <c r="DA20" s="659"/>
      <c r="DB20" s="659"/>
      <c r="DC20" s="659"/>
      <c r="DD20" s="627">
        <v>898406</v>
      </c>
      <c r="DE20" s="622"/>
      <c r="DF20" s="622"/>
      <c r="DG20" s="622"/>
      <c r="DH20" s="622"/>
      <c r="DI20" s="622"/>
      <c r="DJ20" s="622"/>
      <c r="DK20" s="622"/>
      <c r="DL20" s="622"/>
      <c r="DM20" s="622"/>
      <c r="DN20" s="622"/>
      <c r="DO20" s="622"/>
      <c r="DP20" s="623"/>
      <c r="DQ20" s="627">
        <v>9327156</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3783473</v>
      </c>
      <c r="S21" s="622"/>
      <c r="T21" s="622"/>
      <c r="U21" s="622"/>
      <c r="V21" s="622"/>
      <c r="W21" s="622"/>
      <c r="X21" s="622"/>
      <c r="Y21" s="623"/>
      <c r="Z21" s="659">
        <v>26.7</v>
      </c>
      <c r="AA21" s="659"/>
      <c r="AB21" s="659"/>
      <c r="AC21" s="659"/>
      <c r="AD21" s="660">
        <v>3454589</v>
      </c>
      <c r="AE21" s="660"/>
      <c r="AF21" s="660"/>
      <c r="AG21" s="660"/>
      <c r="AH21" s="660"/>
      <c r="AI21" s="660"/>
      <c r="AJ21" s="660"/>
      <c r="AK21" s="660"/>
      <c r="AL21" s="624">
        <v>44.8</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7353</v>
      </c>
      <c r="BH21" s="622"/>
      <c r="BI21" s="622"/>
      <c r="BJ21" s="622"/>
      <c r="BK21" s="622"/>
      <c r="BL21" s="622"/>
      <c r="BM21" s="622"/>
      <c r="BN21" s="623"/>
      <c r="BO21" s="659">
        <v>0.2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3454589</v>
      </c>
      <c r="S22" s="622"/>
      <c r="T22" s="622"/>
      <c r="U22" s="622"/>
      <c r="V22" s="622"/>
      <c r="W22" s="622"/>
      <c r="X22" s="622"/>
      <c r="Y22" s="623"/>
      <c r="Z22" s="659">
        <v>24.4</v>
      </c>
      <c r="AA22" s="659"/>
      <c r="AB22" s="659"/>
      <c r="AC22" s="659"/>
      <c r="AD22" s="660">
        <v>3454589</v>
      </c>
      <c r="AE22" s="660"/>
      <c r="AF22" s="660"/>
      <c r="AG22" s="660"/>
      <c r="AH22" s="660"/>
      <c r="AI22" s="660"/>
      <c r="AJ22" s="660"/>
      <c r="AK22" s="660"/>
      <c r="AL22" s="624">
        <v>44.8</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321125</v>
      </c>
      <c r="S23" s="622"/>
      <c r="T23" s="622"/>
      <c r="U23" s="622"/>
      <c r="V23" s="622"/>
      <c r="W23" s="622"/>
      <c r="X23" s="622"/>
      <c r="Y23" s="623"/>
      <c r="Z23" s="659">
        <v>2.2999999999999998</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v>7759</v>
      </c>
      <c r="S24" s="622"/>
      <c r="T24" s="622"/>
      <c r="U24" s="622"/>
      <c r="V24" s="622"/>
      <c r="W24" s="622"/>
      <c r="X24" s="622"/>
      <c r="Y24" s="623"/>
      <c r="Z24" s="659">
        <v>0.1</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6293572</v>
      </c>
      <c r="CS24" s="677"/>
      <c r="CT24" s="677"/>
      <c r="CU24" s="677"/>
      <c r="CV24" s="677"/>
      <c r="CW24" s="677"/>
      <c r="CX24" s="677"/>
      <c r="CY24" s="702"/>
      <c r="CZ24" s="703">
        <v>46.6</v>
      </c>
      <c r="DA24" s="685"/>
      <c r="DB24" s="685"/>
      <c r="DC24" s="705"/>
      <c r="DD24" s="701">
        <v>4142784</v>
      </c>
      <c r="DE24" s="677"/>
      <c r="DF24" s="677"/>
      <c r="DG24" s="677"/>
      <c r="DH24" s="677"/>
      <c r="DI24" s="677"/>
      <c r="DJ24" s="677"/>
      <c r="DK24" s="702"/>
      <c r="DL24" s="701">
        <v>3862878</v>
      </c>
      <c r="DM24" s="677"/>
      <c r="DN24" s="677"/>
      <c r="DO24" s="677"/>
      <c r="DP24" s="677"/>
      <c r="DQ24" s="677"/>
      <c r="DR24" s="677"/>
      <c r="DS24" s="677"/>
      <c r="DT24" s="677"/>
      <c r="DU24" s="677"/>
      <c r="DV24" s="702"/>
      <c r="DW24" s="703">
        <v>49.8</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7976053</v>
      </c>
      <c r="S25" s="622"/>
      <c r="T25" s="622"/>
      <c r="U25" s="622"/>
      <c r="V25" s="622"/>
      <c r="W25" s="622"/>
      <c r="X25" s="622"/>
      <c r="Y25" s="623"/>
      <c r="Z25" s="659">
        <v>56.2</v>
      </c>
      <c r="AA25" s="659"/>
      <c r="AB25" s="659"/>
      <c r="AC25" s="659"/>
      <c r="AD25" s="660">
        <v>7647169</v>
      </c>
      <c r="AE25" s="660"/>
      <c r="AF25" s="660"/>
      <c r="AG25" s="660"/>
      <c r="AH25" s="660"/>
      <c r="AI25" s="660"/>
      <c r="AJ25" s="660"/>
      <c r="AK25" s="660"/>
      <c r="AL25" s="624">
        <v>99.2</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2014508</v>
      </c>
      <c r="CS25" s="634"/>
      <c r="CT25" s="634"/>
      <c r="CU25" s="634"/>
      <c r="CV25" s="634"/>
      <c r="CW25" s="634"/>
      <c r="CX25" s="634"/>
      <c r="CY25" s="635"/>
      <c r="CZ25" s="624">
        <v>14.9</v>
      </c>
      <c r="DA25" s="636"/>
      <c r="DB25" s="636"/>
      <c r="DC25" s="637"/>
      <c r="DD25" s="627">
        <v>1891523</v>
      </c>
      <c r="DE25" s="634"/>
      <c r="DF25" s="634"/>
      <c r="DG25" s="634"/>
      <c r="DH25" s="634"/>
      <c r="DI25" s="634"/>
      <c r="DJ25" s="634"/>
      <c r="DK25" s="635"/>
      <c r="DL25" s="627">
        <v>1806580</v>
      </c>
      <c r="DM25" s="634"/>
      <c r="DN25" s="634"/>
      <c r="DO25" s="634"/>
      <c r="DP25" s="634"/>
      <c r="DQ25" s="634"/>
      <c r="DR25" s="634"/>
      <c r="DS25" s="634"/>
      <c r="DT25" s="634"/>
      <c r="DU25" s="634"/>
      <c r="DV25" s="635"/>
      <c r="DW25" s="624">
        <v>23.3</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2388</v>
      </c>
      <c r="S26" s="622"/>
      <c r="T26" s="622"/>
      <c r="U26" s="622"/>
      <c r="V26" s="622"/>
      <c r="W26" s="622"/>
      <c r="X26" s="622"/>
      <c r="Y26" s="623"/>
      <c r="Z26" s="659">
        <v>0</v>
      </c>
      <c r="AA26" s="659"/>
      <c r="AB26" s="659"/>
      <c r="AC26" s="659"/>
      <c r="AD26" s="660">
        <v>2388</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1190340</v>
      </c>
      <c r="CS26" s="622"/>
      <c r="CT26" s="622"/>
      <c r="CU26" s="622"/>
      <c r="CV26" s="622"/>
      <c r="CW26" s="622"/>
      <c r="CX26" s="622"/>
      <c r="CY26" s="623"/>
      <c r="CZ26" s="624">
        <v>8.8000000000000007</v>
      </c>
      <c r="DA26" s="636"/>
      <c r="DB26" s="636"/>
      <c r="DC26" s="637"/>
      <c r="DD26" s="627">
        <v>1110187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106360</v>
      </c>
      <c r="S27" s="622"/>
      <c r="T27" s="622"/>
      <c r="U27" s="622"/>
      <c r="V27" s="622"/>
      <c r="W27" s="622"/>
      <c r="X27" s="622"/>
      <c r="Y27" s="623"/>
      <c r="Z27" s="659">
        <v>0.7</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3223745</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2953715</v>
      </c>
      <c r="CS27" s="634"/>
      <c r="CT27" s="634"/>
      <c r="CU27" s="634"/>
      <c r="CV27" s="634"/>
      <c r="CW27" s="634"/>
      <c r="CX27" s="634"/>
      <c r="CY27" s="635"/>
      <c r="CZ27" s="624">
        <v>21.9</v>
      </c>
      <c r="DA27" s="636"/>
      <c r="DB27" s="636"/>
      <c r="DC27" s="637"/>
      <c r="DD27" s="627">
        <v>944742</v>
      </c>
      <c r="DE27" s="634"/>
      <c r="DF27" s="634"/>
      <c r="DG27" s="634"/>
      <c r="DH27" s="634"/>
      <c r="DI27" s="634"/>
      <c r="DJ27" s="634"/>
      <c r="DK27" s="635"/>
      <c r="DL27" s="627">
        <v>749779</v>
      </c>
      <c r="DM27" s="634"/>
      <c r="DN27" s="634"/>
      <c r="DO27" s="634"/>
      <c r="DP27" s="634"/>
      <c r="DQ27" s="634"/>
      <c r="DR27" s="634"/>
      <c r="DS27" s="634"/>
      <c r="DT27" s="634"/>
      <c r="DU27" s="634"/>
      <c r="DV27" s="635"/>
      <c r="DW27" s="624">
        <v>9.6999999999999993</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77863</v>
      </c>
      <c r="S28" s="622"/>
      <c r="T28" s="622"/>
      <c r="U28" s="622"/>
      <c r="V28" s="622"/>
      <c r="W28" s="622"/>
      <c r="X28" s="622"/>
      <c r="Y28" s="623"/>
      <c r="Z28" s="659">
        <v>0.5</v>
      </c>
      <c r="AA28" s="659"/>
      <c r="AB28" s="659"/>
      <c r="AC28" s="659"/>
      <c r="AD28" s="660">
        <v>2166</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1325349</v>
      </c>
      <c r="CS28" s="622"/>
      <c r="CT28" s="622"/>
      <c r="CU28" s="622"/>
      <c r="CV28" s="622"/>
      <c r="CW28" s="622"/>
      <c r="CX28" s="622"/>
      <c r="CY28" s="623"/>
      <c r="CZ28" s="624">
        <v>9.8000000000000007</v>
      </c>
      <c r="DA28" s="636"/>
      <c r="DB28" s="636"/>
      <c r="DC28" s="637"/>
      <c r="DD28" s="627">
        <v>1306519</v>
      </c>
      <c r="DE28" s="622"/>
      <c r="DF28" s="622"/>
      <c r="DG28" s="622"/>
      <c r="DH28" s="622"/>
      <c r="DI28" s="622"/>
      <c r="DJ28" s="622"/>
      <c r="DK28" s="623"/>
      <c r="DL28" s="627">
        <v>1306519</v>
      </c>
      <c r="DM28" s="622"/>
      <c r="DN28" s="622"/>
      <c r="DO28" s="622"/>
      <c r="DP28" s="622"/>
      <c r="DQ28" s="622"/>
      <c r="DR28" s="622"/>
      <c r="DS28" s="622"/>
      <c r="DT28" s="622"/>
      <c r="DU28" s="622"/>
      <c r="DV28" s="623"/>
      <c r="DW28" s="624">
        <v>16.8</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92607</v>
      </c>
      <c r="S29" s="622"/>
      <c r="T29" s="622"/>
      <c r="U29" s="622"/>
      <c r="V29" s="622"/>
      <c r="W29" s="622"/>
      <c r="X29" s="622"/>
      <c r="Y29" s="623"/>
      <c r="Z29" s="659">
        <v>0.7</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66</v>
      </c>
      <c r="CG29" s="619"/>
      <c r="CH29" s="619"/>
      <c r="CI29" s="619"/>
      <c r="CJ29" s="619"/>
      <c r="CK29" s="619"/>
      <c r="CL29" s="619"/>
      <c r="CM29" s="619"/>
      <c r="CN29" s="619"/>
      <c r="CO29" s="619"/>
      <c r="CP29" s="619"/>
      <c r="CQ29" s="620"/>
      <c r="CR29" s="621">
        <v>1325349</v>
      </c>
      <c r="CS29" s="634"/>
      <c r="CT29" s="634"/>
      <c r="CU29" s="634"/>
      <c r="CV29" s="634"/>
      <c r="CW29" s="634"/>
      <c r="CX29" s="634"/>
      <c r="CY29" s="635"/>
      <c r="CZ29" s="624">
        <v>9.8000000000000007</v>
      </c>
      <c r="DA29" s="636"/>
      <c r="DB29" s="636"/>
      <c r="DC29" s="637"/>
      <c r="DD29" s="627">
        <v>1306519</v>
      </c>
      <c r="DE29" s="634"/>
      <c r="DF29" s="634"/>
      <c r="DG29" s="634"/>
      <c r="DH29" s="634"/>
      <c r="DI29" s="634"/>
      <c r="DJ29" s="634"/>
      <c r="DK29" s="635"/>
      <c r="DL29" s="627">
        <v>1306519</v>
      </c>
      <c r="DM29" s="634"/>
      <c r="DN29" s="634"/>
      <c r="DO29" s="634"/>
      <c r="DP29" s="634"/>
      <c r="DQ29" s="634"/>
      <c r="DR29" s="634"/>
      <c r="DS29" s="634"/>
      <c r="DT29" s="634"/>
      <c r="DU29" s="634"/>
      <c r="DV29" s="635"/>
      <c r="DW29" s="624">
        <v>16.8</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2366020</v>
      </c>
      <c r="S30" s="622"/>
      <c r="T30" s="622"/>
      <c r="U30" s="622"/>
      <c r="V30" s="622"/>
      <c r="W30" s="622"/>
      <c r="X30" s="622"/>
      <c r="Y30" s="623"/>
      <c r="Z30" s="659">
        <v>16.7</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1289629</v>
      </c>
      <c r="CS30" s="622"/>
      <c r="CT30" s="622"/>
      <c r="CU30" s="622"/>
      <c r="CV30" s="622"/>
      <c r="CW30" s="622"/>
      <c r="CX30" s="622"/>
      <c r="CY30" s="623"/>
      <c r="CZ30" s="624">
        <v>9.5</v>
      </c>
      <c r="DA30" s="636"/>
      <c r="DB30" s="636"/>
      <c r="DC30" s="637"/>
      <c r="DD30" s="627">
        <v>1271495</v>
      </c>
      <c r="DE30" s="622"/>
      <c r="DF30" s="622"/>
      <c r="DG30" s="622"/>
      <c r="DH30" s="622"/>
      <c r="DI30" s="622"/>
      <c r="DJ30" s="622"/>
      <c r="DK30" s="623"/>
      <c r="DL30" s="627">
        <v>1271495</v>
      </c>
      <c r="DM30" s="622"/>
      <c r="DN30" s="622"/>
      <c r="DO30" s="622"/>
      <c r="DP30" s="622"/>
      <c r="DQ30" s="622"/>
      <c r="DR30" s="622"/>
      <c r="DS30" s="622"/>
      <c r="DT30" s="622"/>
      <c r="DU30" s="622"/>
      <c r="DV30" s="623"/>
      <c r="DW30" s="624">
        <v>16.399999999999999</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99.1</v>
      </c>
      <c r="BH31" s="684"/>
      <c r="BI31" s="684"/>
      <c r="BJ31" s="684"/>
      <c r="BK31" s="684"/>
      <c r="BL31" s="684"/>
      <c r="BM31" s="685">
        <v>97.6</v>
      </c>
      <c r="BN31" s="684"/>
      <c r="BO31" s="684"/>
      <c r="BP31" s="684"/>
      <c r="BQ31" s="686"/>
      <c r="BR31" s="683">
        <v>99.1</v>
      </c>
      <c r="BS31" s="684"/>
      <c r="BT31" s="684"/>
      <c r="BU31" s="684"/>
      <c r="BV31" s="684"/>
      <c r="BW31" s="684"/>
      <c r="BX31" s="685">
        <v>97.2</v>
      </c>
      <c r="BY31" s="684"/>
      <c r="BZ31" s="684"/>
      <c r="CA31" s="684"/>
      <c r="CB31" s="686"/>
      <c r="CD31" s="642"/>
      <c r="CE31" s="643"/>
      <c r="CF31" s="618" t="s">
        <v>301</v>
      </c>
      <c r="CG31" s="619"/>
      <c r="CH31" s="619"/>
      <c r="CI31" s="619"/>
      <c r="CJ31" s="619"/>
      <c r="CK31" s="619"/>
      <c r="CL31" s="619"/>
      <c r="CM31" s="619"/>
      <c r="CN31" s="619"/>
      <c r="CO31" s="619"/>
      <c r="CP31" s="619"/>
      <c r="CQ31" s="620"/>
      <c r="CR31" s="621">
        <v>35720</v>
      </c>
      <c r="CS31" s="634"/>
      <c r="CT31" s="634"/>
      <c r="CU31" s="634"/>
      <c r="CV31" s="634"/>
      <c r="CW31" s="634"/>
      <c r="CX31" s="634"/>
      <c r="CY31" s="635"/>
      <c r="CZ31" s="624">
        <v>0.3</v>
      </c>
      <c r="DA31" s="636"/>
      <c r="DB31" s="636"/>
      <c r="DC31" s="637"/>
      <c r="DD31" s="627">
        <v>35024</v>
      </c>
      <c r="DE31" s="634"/>
      <c r="DF31" s="634"/>
      <c r="DG31" s="634"/>
      <c r="DH31" s="634"/>
      <c r="DI31" s="634"/>
      <c r="DJ31" s="634"/>
      <c r="DK31" s="635"/>
      <c r="DL31" s="627">
        <v>35024</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926654</v>
      </c>
      <c r="S32" s="622"/>
      <c r="T32" s="622"/>
      <c r="U32" s="622"/>
      <c r="V32" s="622"/>
      <c r="W32" s="622"/>
      <c r="X32" s="622"/>
      <c r="Y32" s="623"/>
      <c r="Z32" s="659">
        <v>6.5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99.2</v>
      </c>
      <c r="BH32" s="634"/>
      <c r="BI32" s="634"/>
      <c r="BJ32" s="634"/>
      <c r="BK32" s="634"/>
      <c r="BL32" s="634"/>
      <c r="BM32" s="625">
        <v>97.9</v>
      </c>
      <c r="BN32" s="634"/>
      <c r="BO32" s="634"/>
      <c r="BP32" s="634"/>
      <c r="BQ32" s="657"/>
      <c r="BR32" s="687">
        <v>99</v>
      </c>
      <c r="BS32" s="634"/>
      <c r="BT32" s="634"/>
      <c r="BU32" s="634"/>
      <c r="BV32" s="634"/>
      <c r="BW32" s="634"/>
      <c r="BX32" s="625">
        <v>97.7</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55347</v>
      </c>
      <c r="S33" s="622"/>
      <c r="T33" s="622"/>
      <c r="U33" s="622"/>
      <c r="V33" s="622"/>
      <c r="W33" s="622"/>
      <c r="X33" s="622"/>
      <c r="Y33" s="623"/>
      <c r="Z33" s="659">
        <v>0.4</v>
      </c>
      <c r="AA33" s="659"/>
      <c r="AB33" s="659"/>
      <c r="AC33" s="659"/>
      <c r="AD33" s="660">
        <v>55028</v>
      </c>
      <c r="AE33" s="660"/>
      <c r="AF33" s="660"/>
      <c r="AG33" s="660"/>
      <c r="AH33" s="660"/>
      <c r="AI33" s="660"/>
      <c r="AJ33" s="660"/>
      <c r="AK33" s="660"/>
      <c r="AL33" s="624">
        <v>0.7</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99</v>
      </c>
      <c r="BH33" s="606"/>
      <c r="BI33" s="606"/>
      <c r="BJ33" s="606"/>
      <c r="BK33" s="606"/>
      <c r="BL33" s="606"/>
      <c r="BM33" s="652">
        <v>97.1</v>
      </c>
      <c r="BN33" s="606"/>
      <c r="BO33" s="606"/>
      <c r="BP33" s="606"/>
      <c r="BQ33" s="669"/>
      <c r="BR33" s="682">
        <v>99</v>
      </c>
      <c r="BS33" s="606"/>
      <c r="BT33" s="606"/>
      <c r="BU33" s="606"/>
      <c r="BV33" s="606"/>
      <c r="BW33" s="606"/>
      <c r="BX33" s="652">
        <v>96.3</v>
      </c>
      <c r="BY33" s="606"/>
      <c r="BZ33" s="606"/>
      <c r="CA33" s="606"/>
      <c r="CB33" s="669"/>
      <c r="CD33" s="618" t="s">
        <v>308</v>
      </c>
      <c r="CE33" s="619"/>
      <c r="CF33" s="619"/>
      <c r="CG33" s="619"/>
      <c r="CH33" s="619"/>
      <c r="CI33" s="619"/>
      <c r="CJ33" s="619"/>
      <c r="CK33" s="619"/>
      <c r="CL33" s="619"/>
      <c r="CM33" s="619"/>
      <c r="CN33" s="619"/>
      <c r="CO33" s="619"/>
      <c r="CP33" s="619"/>
      <c r="CQ33" s="620"/>
      <c r="CR33" s="621">
        <v>6312166</v>
      </c>
      <c r="CS33" s="634"/>
      <c r="CT33" s="634"/>
      <c r="CU33" s="634"/>
      <c r="CV33" s="634"/>
      <c r="CW33" s="634"/>
      <c r="CX33" s="634"/>
      <c r="CY33" s="635"/>
      <c r="CZ33" s="624">
        <v>46.7</v>
      </c>
      <c r="DA33" s="636"/>
      <c r="DB33" s="636"/>
      <c r="DC33" s="637"/>
      <c r="DD33" s="627">
        <v>4951231</v>
      </c>
      <c r="DE33" s="634"/>
      <c r="DF33" s="634"/>
      <c r="DG33" s="634"/>
      <c r="DH33" s="634"/>
      <c r="DI33" s="634"/>
      <c r="DJ33" s="634"/>
      <c r="DK33" s="635"/>
      <c r="DL33" s="627">
        <v>3353941</v>
      </c>
      <c r="DM33" s="634"/>
      <c r="DN33" s="634"/>
      <c r="DO33" s="634"/>
      <c r="DP33" s="634"/>
      <c r="DQ33" s="634"/>
      <c r="DR33" s="634"/>
      <c r="DS33" s="634"/>
      <c r="DT33" s="634"/>
      <c r="DU33" s="634"/>
      <c r="DV33" s="635"/>
      <c r="DW33" s="624">
        <v>43.2</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267841</v>
      </c>
      <c r="S34" s="622"/>
      <c r="T34" s="622"/>
      <c r="U34" s="622"/>
      <c r="V34" s="622"/>
      <c r="W34" s="622"/>
      <c r="X34" s="622"/>
      <c r="Y34" s="623"/>
      <c r="Z34" s="659">
        <v>1.9</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2395296</v>
      </c>
      <c r="CS34" s="622"/>
      <c r="CT34" s="622"/>
      <c r="CU34" s="622"/>
      <c r="CV34" s="622"/>
      <c r="CW34" s="622"/>
      <c r="CX34" s="622"/>
      <c r="CY34" s="623"/>
      <c r="CZ34" s="624">
        <v>17.7</v>
      </c>
      <c r="DA34" s="636"/>
      <c r="DB34" s="636"/>
      <c r="DC34" s="637"/>
      <c r="DD34" s="627">
        <v>1786960</v>
      </c>
      <c r="DE34" s="622"/>
      <c r="DF34" s="622"/>
      <c r="DG34" s="622"/>
      <c r="DH34" s="622"/>
      <c r="DI34" s="622"/>
      <c r="DJ34" s="622"/>
      <c r="DK34" s="623"/>
      <c r="DL34" s="627">
        <v>1593621</v>
      </c>
      <c r="DM34" s="622"/>
      <c r="DN34" s="622"/>
      <c r="DO34" s="622"/>
      <c r="DP34" s="622"/>
      <c r="DQ34" s="622"/>
      <c r="DR34" s="622"/>
      <c r="DS34" s="622"/>
      <c r="DT34" s="622"/>
      <c r="DU34" s="622"/>
      <c r="DV34" s="623"/>
      <c r="DW34" s="624">
        <v>20.5</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457827</v>
      </c>
      <c r="S35" s="622"/>
      <c r="T35" s="622"/>
      <c r="U35" s="622"/>
      <c r="V35" s="622"/>
      <c r="W35" s="622"/>
      <c r="X35" s="622"/>
      <c r="Y35" s="623"/>
      <c r="Z35" s="659">
        <v>3.2</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101619</v>
      </c>
      <c r="CS35" s="634"/>
      <c r="CT35" s="634"/>
      <c r="CU35" s="634"/>
      <c r="CV35" s="634"/>
      <c r="CW35" s="634"/>
      <c r="CX35" s="634"/>
      <c r="CY35" s="635"/>
      <c r="CZ35" s="624">
        <v>0.8</v>
      </c>
      <c r="DA35" s="636"/>
      <c r="DB35" s="636"/>
      <c r="DC35" s="637"/>
      <c r="DD35" s="627">
        <v>90013</v>
      </c>
      <c r="DE35" s="634"/>
      <c r="DF35" s="634"/>
      <c r="DG35" s="634"/>
      <c r="DH35" s="634"/>
      <c r="DI35" s="634"/>
      <c r="DJ35" s="634"/>
      <c r="DK35" s="635"/>
      <c r="DL35" s="627">
        <v>88773</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1028183</v>
      </c>
      <c r="S36" s="622"/>
      <c r="T36" s="622"/>
      <c r="U36" s="622"/>
      <c r="V36" s="622"/>
      <c r="W36" s="622"/>
      <c r="X36" s="622"/>
      <c r="Y36" s="623"/>
      <c r="Z36" s="659">
        <v>7.2</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2065092</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53213</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2104146</v>
      </c>
      <c r="CS36" s="622"/>
      <c r="CT36" s="622"/>
      <c r="CU36" s="622"/>
      <c r="CV36" s="622"/>
      <c r="CW36" s="622"/>
      <c r="CX36" s="622"/>
      <c r="CY36" s="623"/>
      <c r="CZ36" s="624">
        <v>15.6</v>
      </c>
      <c r="DA36" s="636"/>
      <c r="DB36" s="636"/>
      <c r="DC36" s="637"/>
      <c r="DD36" s="627">
        <v>1773180</v>
      </c>
      <c r="DE36" s="622"/>
      <c r="DF36" s="622"/>
      <c r="DG36" s="622"/>
      <c r="DH36" s="622"/>
      <c r="DI36" s="622"/>
      <c r="DJ36" s="622"/>
      <c r="DK36" s="623"/>
      <c r="DL36" s="627">
        <v>834047</v>
      </c>
      <c r="DM36" s="622"/>
      <c r="DN36" s="622"/>
      <c r="DO36" s="622"/>
      <c r="DP36" s="622"/>
      <c r="DQ36" s="622"/>
      <c r="DR36" s="622"/>
      <c r="DS36" s="622"/>
      <c r="DT36" s="622"/>
      <c r="DU36" s="622"/>
      <c r="DV36" s="623"/>
      <c r="DW36" s="624">
        <v>10.7</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178064</v>
      </c>
      <c r="S37" s="622"/>
      <c r="T37" s="622"/>
      <c r="U37" s="622"/>
      <c r="V37" s="622"/>
      <c r="W37" s="622"/>
      <c r="X37" s="622"/>
      <c r="Y37" s="623"/>
      <c r="Z37" s="659">
        <v>1.3</v>
      </c>
      <c r="AA37" s="659"/>
      <c r="AB37" s="659"/>
      <c r="AC37" s="659"/>
      <c r="AD37" s="660" t="s">
        <v>122</v>
      </c>
      <c r="AE37" s="660"/>
      <c r="AF37" s="660"/>
      <c r="AG37" s="660"/>
      <c r="AH37" s="660"/>
      <c r="AI37" s="660"/>
      <c r="AJ37" s="660"/>
      <c r="AK37" s="660"/>
      <c r="AL37" s="624" t="s">
        <v>122</v>
      </c>
      <c r="AM37" s="625"/>
      <c r="AN37" s="625"/>
      <c r="AO37" s="661"/>
      <c r="AQ37" s="654" t="s">
        <v>320</v>
      </c>
      <c r="AR37" s="655"/>
      <c r="AS37" s="655"/>
      <c r="AT37" s="655"/>
      <c r="AU37" s="655"/>
      <c r="AV37" s="655"/>
      <c r="AW37" s="655"/>
      <c r="AX37" s="655"/>
      <c r="AY37" s="656"/>
      <c r="AZ37" s="621">
        <v>794438</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42719</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506763</v>
      </c>
      <c r="CS37" s="634"/>
      <c r="CT37" s="634"/>
      <c r="CU37" s="634"/>
      <c r="CV37" s="634"/>
      <c r="CW37" s="634"/>
      <c r="CX37" s="634"/>
      <c r="CY37" s="635"/>
      <c r="CZ37" s="624">
        <v>3.8</v>
      </c>
      <c r="DA37" s="636"/>
      <c r="DB37" s="636"/>
      <c r="DC37" s="637"/>
      <c r="DD37" s="627">
        <v>506763</v>
      </c>
      <c r="DE37" s="634"/>
      <c r="DF37" s="634"/>
      <c r="DG37" s="634"/>
      <c r="DH37" s="634"/>
      <c r="DI37" s="634"/>
      <c r="DJ37" s="634"/>
      <c r="DK37" s="635"/>
      <c r="DL37" s="627">
        <v>496063</v>
      </c>
      <c r="DM37" s="634"/>
      <c r="DN37" s="634"/>
      <c r="DO37" s="634"/>
      <c r="DP37" s="634"/>
      <c r="DQ37" s="634"/>
      <c r="DR37" s="634"/>
      <c r="DS37" s="634"/>
      <c r="DT37" s="634"/>
      <c r="DU37" s="634"/>
      <c r="DV37" s="635"/>
      <c r="DW37" s="624">
        <v>6.4</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648273</v>
      </c>
      <c r="S38" s="622"/>
      <c r="T38" s="622"/>
      <c r="U38" s="622"/>
      <c r="V38" s="622"/>
      <c r="W38" s="622"/>
      <c r="X38" s="622"/>
      <c r="Y38" s="623"/>
      <c r="Z38" s="659">
        <v>4.5999999999999996</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211048</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4039</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1059606</v>
      </c>
      <c r="CS38" s="622"/>
      <c r="CT38" s="622"/>
      <c r="CU38" s="622"/>
      <c r="CV38" s="622"/>
      <c r="CW38" s="622"/>
      <c r="CX38" s="622"/>
      <c r="CY38" s="623"/>
      <c r="CZ38" s="624">
        <v>7.8</v>
      </c>
      <c r="DA38" s="636"/>
      <c r="DB38" s="636"/>
      <c r="DC38" s="637"/>
      <c r="DD38" s="627">
        <v>851879</v>
      </c>
      <c r="DE38" s="622"/>
      <c r="DF38" s="622"/>
      <c r="DG38" s="622"/>
      <c r="DH38" s="622"/>
      <c r="DI38" s="622"/>
      <c r="DJ38" s="622"/>
      <c r="DK38" s="623"/>
      <c r="DL38" s="627">
        <v>837500</v>
      </c>
      <c r="DM38" s="622"/>
      <c r="DN38" s="622"/>
      <c r="DO38" s="622"/>
      <c r="DP38" s="622"/>
      <c r="DQ38" s="622"/>
      <c r="DR38" s="622"/>
      <c r="DS38" s="622"/>
      <c r="DT38" s="622"/>
      <c r="DU38" s="622"/>
      <c r="DV38" s="623"/>
      <c r="DW38" s="624">
        <v>10.8</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6359</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181482</v>
      </c>
      <c r="CS39" s="634"/>
      <c r="CT39" s="634"/>
      <c r="CU39" s="634"/>
      <c r="CV39" s="634"/>
      <c r="CW39" s="634"/>
      <c r="CX39" s="634"/>
      <c r="CY39" s="635"/>
      <c r="CZ39" s="624">
        <v>1.3</v>
      </c>
      <c r="DA39" s="636"/>
      <c r="DB39" s="636"/>
      <c r="DC39" s="637"/>
      <c r="DD39" s="627">
        <v>52082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55473</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89</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470017</v>
      </c>
      <c r="CS40" s="622"/>
      <c r="CT40" s="622"/>
      <c r="CU40" s="622"/>
      <c r="CV40" s="622"/>
      <c r="CW40" s="622"/>
      <c r="CX40" s="622"/>
      <c r="CY40" s="623"/>
      <c r="CZ40" s="624">
        <v>3.5</v>
      </c>
      <c r="DA40" s="636"/>
      <c r="DB40" s="636"/>
      <c r="DC40" s="637"/>
      <c r="DD40" s="627">
        <v>397117</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14183480</v>
      </c>
      <c r="S41" s="646"/>
      <c r="T41" s="646"/>
      <c r="U41" s="646"/>
      <c r="V41" s="646"/>
      <c r="W41" s="646"/>
      <c r="X41" s="646"/>
      <c r="Y41" s="649"/>
      <c r="Z41" s="650">
        <v>100</v>
      </c>
      <c r="AA41" s="650"/>
      <c r="AB41" s="650"/>
      <c r="AC41" s="650"/>
      <c r="AD41" s="651">
        <v>7706751</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236883</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822723</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330</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905425</v>
      </c>
      <c r="CS42" s="634"/>
      <c r="CT42" s="634"/>
      <c r="CU42" s="634"/>
      <c r="CV42" s="634"/>
      <c r="CW42" s="634"/>
      <c r="CX42" s="634"/>
      <c r="CY42" s="635"/>
      <c r="CZ42" s="624">
        <v>6.7</v>
      </c>
      <c r="DA42" s="636"/>
      <c r="DB42" s="636"/>
      <c r="DC42" s="637"/>
      <c r="DD42" s="627">
        <v>233141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22643</v>
      </c>
      <c r="CS43" s="634"/>
      <c r="CT43" s="634"/>
      <c r="CU43" s="634"/>
      <c r="CV43" s="634"/>
      <c r="CW43" s="634"/>
      <c r="CX43" s="634"/>
      <c r="CY43" s="635"/>
      <c r="CZ43" s="624">
        <v>0.2</v>
      </c>
      <c r="DA43" s="636"/>
      <c r="DB43" s="636"/>
      <c r="DC43" s="637"/>
      <c r="DD43" s="627">
        <v>22643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898406</v>
      </c>
      <c r="CS44" s="622"/>
      <c r="CT44" s="622"/>
      <c r="CU44" s="622"/>
      <c r="CV44" s="622"/>
      <c r="CW44" s="622"/>
      <c r="CX44" s="622"/>
      <c r="CY44" s="623"/>
      <c r="CZ44" s="624">
        <v>6.6</v>
      </c>
      <c r="DA44" s="625"/>
      <c r="DB44" s="625"/>
      <c r="DC44" s="626"/>
      <c r="DD44" s="627">
        <v>232422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278548</v>
      </c>
      <c r="CS45" s="634"/>
      <c r="CT45" s="634"/>
      <c r="CU45" s="634"/>
      <c r="CV45" s="634"/>
      <c r="CW45" s="634"/>
      <c r="CX45" s="634"/>
      <c r="CY45" s="635"/>
      <c r="CZ45" s="624">
        <v>2.1</v>
      </c>
      <c r="DA45" s="636"/>
      <c r="DB45" s="636"/>
      <c r="DC45" s="637"/>
      <c r="DD45" s="627">
        <v>23709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564791</v>
      </c>
      <c r="CS46" s="622"/>
      <c r="CT46" s="622"/>
      <c r="CU46" s="622"/>
      <c r="CV46" s="622"/>
      <c r="CW46" s="622"/>
      <c r="CX46" s="622"/>
      <c r="CY46" s="623"/>
      <c r="CZ46" s="624">
        <v>4.2</v>
      </c>
      <c r="DA46" s="625"/>
      <c r="DB46" s="625"/>
      <c r="DC46" s="626"/>
      <c r="DD46" s="627">
        <v>206223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7019</v>
      </c>
      <c r="CS47" s="634"/>
      <c r="CT47" s="634"/>
      <c r="CU47" s="634"/>
      <c r="CV47" s="634"/>
      <c r="CW47" s="634"/>
      <c r="CX47" s="634"/>
      <c r="CY47" s="635"/>
      <c r="CZ47" s="624">
        <v>0.1</v>
      </c>
      <c r="DA47" s="636"/>
      <c r="DB47" s="636"/>
      <c r="DC47" s="637"/>
      <c r="DD47" s="627">
        <v>719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13511163</v>
      </c>
      <c r="CS49" s="606"/>
      <c r="CT49" s="606"/>
      <c r="CU49" s="606"/>
      <c r="CV49" s="606"/>
      <c r="CW49" s="606"/>
      <c r="CX49" s="606"/>
      <c r="CY49" s="607"/>
      <c r="CZ49" s="608">
        <v>100</v>
      </c>
      <c r="DA49" s="609"/>
      <c r="DB49" s="609"/>
      <c r="DC49" s="610"/>
      <c r="DD49" s="611">
        <v>9327156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QAXhv1wb4GUhasNqIKwzEsrPr8EAFLLkiwlQFX3qOekdtEisvBEgHwVjax04Uj7VTLVuUprzWoGNrq9Hvq5H3A==" saltValue="ez7Pj4+vPULD+CJAl0sYi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37" zoomScale="70" zoomScaleNormal="25" zoomScaleSheetLayoutView="70" workbookViewId="0">
      <selection activeCell="AZ88" sqref="AZ88:BD8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14183</v>
      </c>
      <c r="R7" s="1103"/>
      <c r="S7" s="1103"/>
      <c r="T7" s="1103"/>
      <c r="U7" s="1103"/>
      <c r="V7" s="1103">
        <v>13511</v>
      </c>
      <c r="W7" s="1103"/>
      <c r="X7" s="1103"/>
      <c r="Y7" s="1103"/>
      <c r="Z7" s="1103"/>
      <c r="AA7" s="1103">
        <v>672</v>
      </c>
      <c r="AB7" s="1103"/>
      <c r="AC7" s="1103"/>
      <c r="AD7" s="1103"/>
      <c r="AE7" s="1104"/>
      <c r="AF7" s="1105">
        <v>559</v>
      </c>
      <c r="AG7" s="1106"/>
      <c r="AH7" s="1106"/>
      <c r="AI7" s="1106"/>
      <c r="AJ7" s="1107"/>
      <c r="AK7" s="1108"/>
      <c r="AL7" s="1109"/>
      <c r="AM7" s="1109"/>
      <c r="AN7" s="1109"/>
      <c r="AO7" s="1109"/>
      <c r="AP7" s="1109">
        <v>9896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564</v>
      </c>
      <c r="BT7" s="1100"/>
      <c r="BU7" s="1100"/>
      <c r="BV7" s="1100"/>
      <c r="BW7" s="1100"/>
      <c r="BX7" s="1100"/>
      <c r="BY7" s="1100"/>
      <c r="BZ7" s="1100"/>
      <c r="CA7" s="1100"/>
      <c r="CB7" s="1100"/>
      <c r="CC7" s="1100"/>
      <c r="CD7" s="1100"/>
      <c r="CE7" s="1100"/>
      <c r="CF7" s="1100"/>
      <c r="CG7" s="1112"/>
      <c r="CH7" s="1096">
        <v>0</v>
      </c>
      <c r="CI7" s="1097"/>
      <c r="CJ7" s="1097"/>
      <c r="CK7" s="1097"/>
      <c r="CL7" s="1098"/>
      <c r="CM7" s="1096">
        <v>31</v>
      </c>
      <c r="CN7" s="1097"/>
      <c r="CO7" s="1097"/>
      <c r="CP7" s="1097"/>
      <c r="CQ7" s="1098"/>
      <c r="CR7" s="1096">
        <v>20</v>
      </c>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565</v>
      </c>
      <c r="BT8" s="993"/>
      <c r="BU8" s="993"/>
      <c r="BV8" s="993"/>
      <c r="BW8" s="993"/>
      <c r="BX8" s="993"/>
      <c r="BY8" s="993"/>
      <c r="BZ8" s="993"/>
      <c r="CA8" s="993"/>
      <c r="CB8" s="993"/>
      <c r="CC8" s="993"/>
      <c r="CD8" s="993"/>
      <c r="CE8" s="993"/>
      <c r="CF8" s="993"/>
      <c r="CG8" s="1014"/>
      <c r="CH8" s="989">
        <v>41</v>
      </c>
      <c r="CI8" s="990"/>
      <c r="CJ8" s="990"/>
      <c r="CK8" s="990"/>
      <c r="CL8" s="991"/>
      <c r="CM8" s="989">
        <v>326</v>
      </c>
      <c r="CN8" s="990"/>
      <c r="CO8" s="990"/>
      <c r="CP8" s="990"/>
      <c r="CQ8" s="991"/>
      <c r="CR8" s="989">
        <v>13</v>
      </c>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f>SUM(Q7)</f>
        <v>14183</v>
      </c>
      <c r="R23" s="1061"/>
      <c r="S23" s="1061"/>
      <c r="T23" s="1061"/>
      <c r="U23" s="1061"/>
      <c r="V23" s="1061">
        <f t="shared" ref="V23" si="0">SUM(V7)</f>
        <v>13511</v>
      </c>
      <c r="W23" s="1061"/>
      <c r="X23" s="1061"/>
      <c r="Y23" s="1061"/>
      <c r="Z23" s="1061"/>
      <c r="AA23" s="1061">
        <f t="shared" ref="AA23" si="1">SUM(AA7)</f>
        <v>672</v>
      </c>
      <c r="AB23" s="1061"/>
      <c r="AC23" s="1061"/>
      <c r="AD23" s="1061"/>
      <c r="AE23" s="1068"/>
      <c r="AF23" s="1069">
        <v>559</v>
      </c>
      <c r="AG23" s="1061"/>
      <c r="AH23" s="1061"/>
      <c r="AI23" s="1061"/>
      <c r="AJ23" s="1070"/>
      <c r="AK23" s="1071"/>
      <c r="AL23" s="1072"/>
      <c r="AM23" s="1072"/>
      <c r="AN23" s="1072"/>
      <c r="AO23" s="1072"/>
      <c r="AP23" s="1061">
        <f>SUM(AP7)</f>
        <v>9896</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3093</v>
      </c>
      <c r="R28" s="1051"/>
      <c r="S28" s="1051"/>
      <c r="T28" s="1051"/>
      <c r="U28" s="1051"/>
      <c r="V28" s="1051">
        <v>3040</v>
      </c>
      <c r="W28" s="1051"/>
      <c r="X28" s="1051"/>
      <c r="Y28" s="1051"/>
      <c r="Z28" s="1051"/>
      <c r="AA28" s="1051">
        <v>53</v>
      </c>
      <c r="AB28" s="1051"/>
      <c r="AC28" s="1051"/>
      <c r="AD28" s="1051"/>
      <c r="AE28" s="1052"/>
      <c r="AF28" s="1053">
        <v>53</v>
      </c>
      <c r="AG28" s="1051"/>
      <c r="AH28" s="1051"/>
      <c r="AI28" s="1051"/>
      <c r="AJ28" s="1054"/>
      <c r="AK28" s="1042"/>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2407</v>
      </c>
      <c r="R29" s="1039"/>
      <c r="S29" s="1039"/>
      <c r="T29" s="1039"/>
      <c r="U29" s="1039"/>
      <c r="V29" s="1039">
        <v>2317</v>
      </c>
      <c r="W29" s="1039"/>
      <c r="X29" s="1039"/>
      <c r="Y29" s="1039"/>
      <c r="Z29" s="1039"/>
      <c r="AA29" s="1039">
        <v>89</v>
      </c>
      <c r="AB29" s="1039"/>
      <c r="AC29" s="1039"/>
      <c r="AD29" s="1039"/>
      <c r="AE29" s="1040"/>
      <c r="AF29" s="1035">
        <v>89</v>
      </c>
      <c r="AG29" s="1036"/>
      <c r="AH29" s="1036"/>
      <c r="AI29" s="1036"/>
      <c r="AJ29" s="1037"/>
      <c r="AK29" s="980"/>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394</v>
      </c>
      <c r="R30" s="1039"/>
      <c r="S30" s="1039"/>
      <c r="T30" s="1039"/>
      <c r="U30" s="1039"/>
      <c r="V30" s="1039">
        <v>392</v>
      </c>
      <c r="W30" s="1039"/>
      <c r="X30" s="1039"/>
      <c r="Y30" s="1039"/>
      <c r="Z30" s="1039"/>
      <c r="AA30" s="1039">
        <v>2</v>
      </c>
      <c r="AB30" s="1039"/>
      <c r="AC30" s="1039"/>
      <c r="AD30" s="1039"/>
      <c r="AE30" s="1040"/>
      <c r="AF30" s="1035">
        <v>2</v>
      </c>
      <c r="AG30" s="1036"/>
      <c r="AH30" s="1036"/>
      <c r="AI30" s="1036"/>
      <c r="AJ30" s="1037"/>
      <c r="AK30" s="980"/>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1245</v>
      </c>
      <c r="R31" s="1039"/>
      <c r="S31" s="1039"/>
      <c r="T31" s="1039"/>
      <c r="U31" s="1039"/>
      <c r="V31" s="1039">
        <v>1200</v>
      </c>
      <c r="W31" s="1039"/>
      <c r="X31" s="1039"/>
      <c r="Y31" s="1039"/>
      <c r="Z31" s="1039"/>
      <c r="AA31" s="1039">
        <v>46</v>
      </c>
      <c r="AB31" s="1039"/>
      <c r="AC31" s="1039"/>
      <c r="AD31" s="1039"/>
      <c r="AE31" s="1040"/>
      <c r="AF31" s="1035">
        <v>474</v>
      </c>
      <c r="AG31" s="1036"/>
      <c r="AH31" s="1036"/>
      <c r="AI31" s="1036"/>
      <c r="AJ31" s="1037"/>
      <c r="AK31" s="980"/>
      <c r="AL31" s="971"/>
      <c r="AM31" s="971"/>
      <c r="AN31" s="971"/>
      <c r="AO31" s="971"/>
      <c r="AP31" s="971">
        <v>6500</v>
      </c>
      <c r="AQ31" s="971"/>
      <c r="AR31" s="971"/>
      <c r="AS31" s="971"/>
      <c r="AT31" s="971"/>
      <c r="AU31" s="971">
        <v>5863</v>
      </c>
      <c r="AV31" s="971"/>
      <c r="AW31" s="971"/>
      <c r="AX31" s="971"/>
      <c r="AY31" s="971"/>
      <c r="AZ31" s="1041"/>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678</v>
      </c>
      <c r="R32" s="1039"/>
      <c r="S32" s="1039"/>
      <c r="T32" s="1039"/>
      <c r="U32" s="1039"/>
      <c r="V32" s="1039">
        <v>629</v>
      </c>
      <c r="W32" s="1039"/>
      <c r="X32" s="1039"/>
      <c r="Y32" s="1039"/>
      <c r="Z32" s="1039"/>
      <c r="AA32" s="1039">
        <v>49</v>
      </c>
      <c r="AB32" s="1039"/>
      <c r="AC32" s="1039"/>
      <c r="AD32" s="1039"/>
      <c r="AE32" s="1040"/>
      <c r="AF32" s="1035">
        <v>1182</v>
      </c>
      <c r="AG32" s="1036"/>
      <c r="AH32" s="1036"/>
      <c r="AI32" s="1036"/>
      <c r="AJ32" s="1037"/>
      <c r="AK32" s="980"/>
      <c r="AL32" s="971"/>
      <c r="AM32" s="971"/>
      <c r="AN32" s="971"/>
      <c r="AO32" s="971"/>
      <c r="AP32" s="971">
        <v>1319</v>
      </c>
      <c r="AQ32" s="971"/>
      <c r="AR32" s="971"/>
      <c r="AS32" s="971"/>
      <c r="AT32" s="971"/>
      <c r="AU32" s="971">
        <v>62</v>
      </c>
      <c r="AV32" s="971"/>
      <c r="AW32" s="971"/>
      <c r="AX32" s="971"/>
      <c r="AY32" s="971"/>
      <c r="AZ32" s="1041"/>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15</v>
      </c>
      <c r="R33" s="1039"/>
      <c r="S33" s="1039"/>
      <c r="T33" s="1039"/>
      <c r="U33" s="1039"/>
      <c r="V33" s="1039">
        <v>12</v>
      </c>
      <c r="W33" s="1039"/>
      <c r="X33" s="1039"/>
      <c r="Y33" s="1039"/>
      <c r="Z33" s="1039"/>
      <c r="AA33" s="1039">
        <v>3</v>
      </c>
      <c r="AB33" s="1039"/>
      <c r="AC33" s="1039"/>
      <c r="AD33" s="1039"/>
      <c r="AE33" s="1040"/>
      <c r="AF33" s="1035">
        <v>118</v>
      </c>
      <c r="AG33" s="1036"/>
      <c r="AH33" s="1036"/>
      <c r="AI33" s="1036"/>
      <c r="AJ33" s="1037"/>
      <c r="AK33" s="980"/>
      <c r="AL33" s="971"/>
      <c r="AM33" s="971"/>
      <c r="AN33" s="971"/>
      <c r="AO33" s="971"/>
      <c r="AP33" s="971">
        <v>27</v>
      </c>
      <c r="AQ33" s="971"/>
      <c r="AR33" s="971"/>
      <c r="AS33" s="971"/>
      <c r="AT33" s="971"/>
      <c r="AU33" s="971"/>
      <c r="AV33" s="971"/>
      <c r="AW33" s="971"/>
      <c r="AX33" s="971"/>
      <c r="AY33" s="971"/>
      <c r="AZ33" s="1041"/>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1918</v>
      </c>
      <c r="AG63" s="959"/>
      <c r="AH63" s="959"/>
      <c r="AI63" s="959"/>
      <c r="AJ63" s="1022"/>
      <c r="AK63" s="1023"/>
      <c r="AL63" s="963"/>
      <c r="AM63" s="963"/>
      <c r="AN63" s="963"/>
      <c r="AO63" s="963"/>
      <c r="AP63" s="959">
        <f>SUM(AP28:AT62)</f>
        <v>7846</v>
      </c>
      <c r="AQ63" s="959"/>
      <c r="AR63" s="959"/>
      <c r="AS63" s="959"/>
      <c r="AT63" s="959"/>
      <c r="AU63" s="959">
        <f>SUM(AU28:AY62)</f>
        <v>5925</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400</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554</v>
      </c>
      <c r="C68" s="986"/>
      <c r="D68" s="986"/>
      <c r="E68" s="986"/>
      <c r="F68" s="986"/>
      <c r="G68" s="986"/>
      <c r="H68" s="986"/>
      <c r="I68" s="986"/>
      <c r="J68" s="986"/>
      <c r="K68" s="986"/>
      <c r="L68" s="986"/>
      <c r="M68" s="986"/>
      <c r="N68" s="986"/>
      <c r="O68" s="986"/>
      <c r="P68" s="987"/>
      <c r="Q68" s="988">
        <v>57</v>
      </c>
      <c r="R68" s="982"/>
      <c r="S68" s="982"/>
      <c r="T68" s="982"/>
      <c r="U68" s="982"/>
      <c r="V68" s="982">
        <v>52</v>
      </c>
      <c r="W68" s="982"/>
      <c r="X68" s="982"/>
      <c r="Y68" s="982"/>
      <c r="Z68" s="982"/>
      <c r="AA68" s="982">
        <v>5</v>
      </c>
      <c r="AB68" s="982"/>
      <c r="AC68" s="982"/>
      <c r="AD68" s="982"/>
      <c r="AE68" s="982"/>
      <c r="AF68" s="982">
        <v>5</v>
      </c>
      <c r="AG68" s="982"/>
      <c r="AH68" s="982"/>
      <c r="AI68" s="982"/>
      <c r="AJ68" s="982"/>
      <c r="AK68" s="982">
        <v>6</v>
      </c>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555</v>
      </c>
      <c r="C69" s="975"/>
      <c r="D69" s="975"/>
      <c r="E69" s="975"/>
      <c r="F69" s="975"/>
      <c r="G69" s="975"/>
      <c r="H69" s="975"/>
      <c r="I69" s="975"/>
      <c r="J69" s="975"/>
      <c r="K69" s="975"/>
      <c r="L69" s="975"/>
      <c r="M69" s="975"/>
      <c r="N69" s="975"/>
      <c r="O69" s="975"/>
      <c r="P69" s="976"/>
      <c r="Q69" s="977">
        <v>166</v>
      </c>
      <c r="R69" s="971"/>
      <c r="S69" s="971"/>
      <c r="T69" s="971"/>
      <c r="U69" s="971"/>
      <c r="V69" s="971">
        <v>158</v>
      </c>
      <c r="W69" s="971"/>
      <c r="X69" s="971"/>
      <c r="Y69" s="971"/>
      <c r="Z69" s="971"/>
      <c r="AA69" s="971">
        <v>7</v>
      </c>
      <c r="AB69" s="971"/>
      <c r="AC69" s="971"/>
      <c r="AD69" s="971"/>
      <c r="AE69" s="971"/>
      <c r="AF69" s="971">
        <v>7</v>
      </c>
      <c r="AG69" s="971"/>
      <c r="AH69" s="971"/>
      <c r="AI69" s="971"/>
      <c r="AJ69" s="971"/>
      <c r="AK69" s="971">
        <v>84</v>
      </c>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556</v>
      </c>
      <c r="C70" s="975"/>
      <c r="D70" s="975"/>
      <c r="E70" s="975"/>
      <c r="F70" s="975"/>
      <c r="G70" s="975"/>
      <c r="H70" s="975"/>
      <c r="I70" s="975"/>
      <c r="J70" s="975"/>
      <c r="K70" s="975"/>
      <c r="L70" s="975"/>
      <c r="M70" s="975"/>
      <c r="N70" s="975"/>
      <c r="O70" s="975"/>
      <c r="P70" s="976"/>
      <c r="Q70" s="977">
        <v>1963</v>
      </c>
      <c r="R70" s="971"/>
      <c r="S70" s="971"/>
      <c r="T70" s="971"/>
      <c r="U70" s="971"/>
      <c r="V70" s="971">
        <v>1929</v>
      </c>
      <c r="W70" s="971"/>
      <c r="X70" s="971"/>
      <c r="Y70" s="971"/>
      <c r="Z70" s="971"/>
      <c r="AA70" s="971">
        <v>33</v>
      </c>
      <c r="AB70" s="971"/>
      <c r="AC70" s="971"/>
      <c r="AD70" s="971"/>
      <c r="AE70" s="971"/>
      <c r="AF70" s="971">
        <v>33</v>
      </c>
      <c r="AG70" s="971"/>
      <c r="AH70" s="971"/>
      <c r="AI70" s="971"/>
      <c r="AJ70" s="971"/>
      <c r="AK70" s="971">
        <v>60</v>
      </c>
      <c r="AL70" s="971"/>
      <c r="AM70" s="971"/>
      <c r="AN70" s="971"/>
      <c r="AO70" s="971"/>
      <c r="AP70" s="971">
        <v>239</v>
      </c>
      <c r="AQ70" s="971"/>
      <c r="AR70" s="971"/>
      <c r="AS70" s="971"/>
      <c r="AT70" s="971"/>
      <c r="AU70" s="971">
        <v>61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557</v>
      </c>
      <c r="C71" s="975"/>
      <c r="D71" s="975"/>
      <c r="E71" s="975"/>
      <c r="F71" s="975"/>
      <c r="G71" s="975"/>
      <c r="H71" s="975"/>
      <c r="I71" s="975"/>
      <c r="J71" s="975"/>
      <c r="K71" s="975"/>
      <c r="L71" s="975"/>
      <c r="M71" s="975"/>
      <c r="N71" s="975"/>
      <c r="O71" s="975"/>
      <c r="P71" s="976"/>
      <c r="Q71" s="977">
        <v>118</v>
      </c>
      <c r="R71" s="971"/>
      <c r="S71" s="971"/>
      <c r="T71" s="971"/>
      <c r="U71" s="971"/>
      <c r="V71" s="971">
        <v>105</v>
      </c>
      <c r="W71" s="971"/>
      <c r="X71" s="971"/>
      <c r="Y71" s="971"/>
      <c r="Z71" s="971"/>
      <c r="AA71" s="971">
        <v>13</v>
      </c>
      <c r="AB71" s="971"/>
      <c r="AC71" s="971"/>
      <c r="AD71" s="971"/>
      <c r="AE71" s="971"/>
      <c r="AF71" s="971">
        <v>13</v>
      </c>
      <c r="AG71" s="971"/>
      <c r="AH71" s="971"/>
      <c r="AI71" s="971"/>
      <c r="AJ71" s="971"/>
      <c r="AK71" s="971">
        <v>61</v>
      </c>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558</v>
      </c>
      <c r="C72" s="975"/>
      <c r="D72" s="975"/>
      <c r="E72" s="975"/>
      <c r="F72" s="975"/>
      <c r="G72" s="975"/>
      <c r="H72" s="975"/>
      <c r="I72" s="975"/>
      <c r="J72" s="975"/>
      <c r="K72" s="975"/>
      <c r="L72" s="975"/>
      <c r="M72" s="975"/>
      <c r="N72" s="975"/>
      <c r="O72" s="975"/>
      <c r="P72" s="976"/>
      <c r="Q72" s="977">
        <v>49</v>
      </c>
      <c r="R72" s="971"/>
      <c r="S72" s="971"/>
      <c r="T72" s="971"/>
      <c r="U72" s="971"/>
      <c r="V72" s="971">
        <v>46</v>
      </c>
      <c r="W72" s="971"/>
      <c r="X72" s="971"/>
      <c r="Y72" s="971"/>
      <c r="Z72" s="971"/>
      <c r="AA72" s="971">
        <v>3</v>
      </c>
      <c r="AB72" s="971"/>
      <c r="AC72" s="971"/>
      <c r="AD72" s="971"/>
      <c r="AE72" s="971"/>
      <c r="AF72" s="971">
        <v>3</v>
      </c>
      <c r="AG72" s="971"/>
      <c r="AH72" s="971"/>
      <c r="AI72" s="971"/>
      <c r="AJ72" s="971"/>
      <c r="AK72" s="971">
        <v>6</v>
      </c>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559</v>
      </c>
      <c r="C73" s="975"/>
      <c r="D73" s="975"/>
      <c r="E73" s="975"/>
      <c r="F73" s="975"/>
      <c r="G73" s="975"/>
      <c r="H73" s="975"/>
      <c r="I73" s="975"/>
      <c r="J73" s="975"/>
      <c r="K73" s="975"/>
      <c r="L73" s="975"/>
      <c r="M73" s="975"/>
      <c r="N73" s="975"/>
      <c r="O73" s="975"/>
      <c r="P73" s="976"/>
      <c r="Q73" s="977">
        <v>14983</v>
      </c>
      <c r="R73" s="971"/>
      <c r="S73" s="971"/>
      <c r="T73" s="971"/>
      <c r="U73" s="971"/>
      <c r="V73" s="971">
        <v>14962</v>
      </c>
      <c r="W73" s="971"/>
      <c r="X73" s="971"/>
      <c r="Y73" s="971"/>
      <c r="Z73" s="971"/>
      <c r="AA73" s="971">
        <v>20</v>
      </c>
      <c r="AB73" s="971"/>
      <c r="AC73" s="971"/>
      <c r="AD73" s="971"/>
      <c r="AE73" s="971"/>
      <c r="AF73" s="971">
        <v>20</v>
      </c>
      <c r="AG73" s="971"/>
      <c r="AH73" s="971"/>
      <c r="AI73" s="971"/>
      <c r="AJ73" s="971"/>
      <c r="AK73" s="971">
        <v>196</v>
      </c>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560</v>
      </c>
      <c r="C74" s="975"/>
      <c r="D74" s="975"/>
      <c r="E74" s="975"/>
      <c r="F74" s="975"/>
      <c r="G74" s="975"/>
      <c r="H74" s="975"/>
      <c r="I74" s="975"/>
      <c r="J74" s="975"/>
      <c r="K74" s="975"/>
      <c r="L74" s="975"/>
      <c r="M74" s="975"/>
      <c r="N74" s="975"/>
      <c r="O74" s="975"/>
      <c r="P74" s="976"/>
      <c r="Q74" s="977">
        <v>85</v>
      </c>
      <c r="R74" s="971"/>
      <c r="S74" s="971"/>
      <c r="T74" s="971"/>
      <c r="U74" s="971"/>
      <c r="V74" s="971">
        <v>85</v>
      </c>
      <c r="W74" s="971"/>
      <c r="X74" s="971"/>
      <c r="Y74" s="971"/>
      <c r="Z74" s="971"/>
      <c r="AA74" s="971">
        <v>1</v>
      </c>
      <c r="AB74" s="971"/>
      <c r="AC74" s="971"/>
      <c r="AD74" s="971"/>
      <c r="AE74" s="971"/>
      <c r="AF74" s="971">
        <v>1</v>
      </c>
      <c r="AG74" s="971"/>
      <c r="AH74" s="971"/>
      <c r="AI74" s="971"/>
      <c r="AJ74" s="971"/>
      <c r="AK74" s="971">
        <v>12</v>
      </c>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561</v>
      </c>
      <c r="C75" s="975"/>
      <c r="D75" s="975"/>
      <c r="E75" s="975"/>
      <c r="F75" s="975"/>
      <c r="G75" s="975"/>
      <c r="H75" s="975"/>
      <c r="I75" s="975"/>
      <c r="J75" s="975"/>
      <c r="K75" s="975"/>
      <c r="L75" s="975"/>
      <c r="M75" s="975"/>
      <c r="N75" s="975"/>
      <c r="O75" s="975"/>
      <c r="P75" s="976"/>
      <c r="Q75" s="978">
        <v>452</v>
      </c>
      <c r="R75" s="979"/>
      <c r="S75" s="979"/>
      <c r="T75" s="979"/>
      <c r="U75" s="980"/>
      <c r="V75" s="981">
        <v>233</v>
      </c>
      <c r="W75" s="979"/>
      <c r="X75" s="979"/>
      <c r="Y75" s="979"/>
      <c r="Z75" s="980"/>
      <c r="AA75" s="981">
        <v>220</v>
      </c>
      <c r="AB75" s="979"/>
      <c r="AC75" s="979"/>
      <c r="AD75" s="979"/>
      <c r="AE75" s="980"/>
      <c r="AF75" s="981">
        <v>220</v>
      </c>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562</v>
      </c>
      <c r="C76" s="975"/>
      <c r="D76" s="975"/>
      <c r="E76" s="975"/>
      <c r="F76" s="975"/>
      <c r="G76" s="975"/>
      <c r="H76" s="975"/>
      <c r="I76" s="975"/>
      <c r="J76" s="975"/>
      <c r="K76" s="975"/>
      <c r="L76" s="975"/>
      <c r="M76" s="975"/>
      <c r="N76" s="975"/>
      <c r="O76" s="975"/>
      <c r="P76" s="976"/>
      <c r="Q76" s="978">
        <v>1440</v>
      </c>
      <c r="R76" s="979"/>
      <c r="S76" s="979"/>
      <c r="T76" s="979"/>
      <c r="U76" s="980"/>
      <c r="V76" s="981">
        <v>1433</v>
      </c>
      <c r="W76" s="979"/>
      <c r="X76" s="979"/>
      <c r="Y76" s="979"/>
      <c r="Z76" s="980"/>
      <c r="AA76" s="981">
        <v>7</v>
      </c>
      <c r="AB76" s="979"/>
      <c r="AC76" s="979"/>
      <c r="AD76" s="979"/>
      <c r="AE76" s="980"/>
      <c r="AF76" s="981">
        <v>7</v>
      </c>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563</v>
      </c>
      <c r="C77" s="975"/>
      <c r="D77" s="975"/>
      <c r="E77" s="975"/>
      <c r="F77" s="975"/>
      <c r="G77" s="975"/>
      <c r="H77" s="975"/>
      <c r="I77" s="975"/>
      <c r="J77" s="975"/>
      <c r="K77" s="975"/>
      <c r="L77" s="975"/>
      <c r="M77" s="975"/>
      <c r="N77" s="975"/>
      <c r="O77" s="975"/>
      <c r="P77" s="976"/>
      <c r="Q77" s="978">
        <v>388762</v>
      </c>
      <c r="R77" s="979"/>
      <c r="S77" s="979"/>
      <c r="T77" s="979"/>
      <c r="U77" s="980"/>
      <c r="V77" s="981">
        <v>379528</v>
      </c>
      <c r="W77" s="979"/>
      <c r="X77" s="979"/>
      <c r="Y77" s="979"/>
      <c r="Z77" s="980"/>
      <c r="AA77" s="981">
        <v>9234</v>
      </c>
      <c r="AB77" s="979"/>
      <c r="AC77" s="979"/>
      <c r="AD77" s="979"/>
      <c r="AE77" s="980"/>
      <c r="AF77" s="981">
        <v>8886</v>
      </c>
      <c r="AG77" s="979"/>
      <c r="AH77" s="979"/>
      <c r="AI77" s="979"/>
      <c r="AJ77" s="980"/>
      <c r="AK77" s="981">
        <v>3256</v>
      </c>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SUM(AF68:AJ87)</f>
        <v>9195</v>
      </c>
      <c r="AG88" s="959"/>
      <c r="AH88" s="959"/>
      <c r="AI88" s="959"/>
      <c r="AJ88" s="959"/>
      <c r="AK88" s="963"/>
      <c r="AL88" s="963"/>
      <c r="AM88" s="963"/>
      <c r="AN88" s="963"/>
      <c r="AO88" s="963"/>
      <c r="AP88" s="959">
        <f>SUM(AP68:AT87)</f>
        <v>239</v>
      </c>
      <c r="AQ88" s="959"/>
      <c r="AR88" s="959"/>
      <c r="AS88" s="959"/>
      <c r="AT88" s="959"/>
      <c r="AU88" s="959">
        <f t="shared" ref="AU88" si="2">SUM(AU68:AY87)</f>
        <v>61</v>
      </c>
      <c r="AV88" s="959"/>
      <c r="AW88" s="959"/>
      <c r="AX88" s="959"/>
      <c r="AY88" s="959"/>
      <c r="AZ88" s="960">
        <f t="shared" ref="AZ88" si="3">SUM(AZ68:BD87)</f>
        <v>0</v>
      </c>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SUM(CR7:CV10)</f>
        <v>33</v>
      </c>
      <c r="CS102" s="953"/>
      <c r="CT102" s="953"/>
      <c r="CU102" s="953"/>
      <c r="CV102" s="954"/>
      <c r="CW102" s="952">
        <f t="shared" ref="CW102" si="4">SUM(CW7:DA10)</f>
        <v>0</v>
      </c>
      <c r="CX102" s="953"/>
      <c r="CY102" s="953"/>
      <c r="CZ102" s="953"/>
      <c r="DA102" s="954"/>
      <c r="DB102" s="952">
        <f t="shared" ref="DB102" si="5">SUM(DB7:DF10)</f>
        <v>0</v>
      </c>
      <c r="DC102" s="953"/>
      <c r="DD102" s="953"/>
      <c r="DE102" s="953"/>
      <c r="DF102" s="954"/>
      <c r="DG102" s="952">
        <f t="shared" ref="DG102" si="6">SUM(DG7:DK10)</f>
        <v>0</v>
      </c>
      <c r="DH102" s="953"/>
      <c r="DI102" s="953"/>
      <c r="DJ102" s="953"/>
      <c r="DK102" s="954"/>
      <c r="DL102" s="952">
        <f t="shared" ref="DL102" si="7">SUM(DL7:DP10)</f>
        <v>0</v>
      </c>
      <c r="DM102" s="953"/>
      <c r="DN102" s="953"/>
      <c r="DO102" s="953"/>
      <c r="DP102" s="954"/>
      <c r="DQ102" s="952">
        <f t="shared" ref="DQ102" si="8">SUM(DQ7:DU10)</f>
        <v>0</v>
      </c>
      <c r="DR102" s="953"/>
      <c r="DS102" s="953"/>
      <c r="DT102" s="953"/>
      <c r="DU102" s="954"/>
      <c r="DV102" s="937">
        <f t="shared" ref="DV102" si="9">SUM(DV7:DZ10)</f>
        <v>0</v>
      </c>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295</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295</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295</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1387560</v>
      </c>
      <c r="AB110" s="889"/>
      <c r="AC110" s="889"/>
      <c r="AD110" s="889"/>
      <c r="AE110" s="890"/>
      <c r="AF110" s="891">
        <v>1395305</v>
      </c>
      <c r="AG110" s="889"/>
      <c r="AH110" s="889"/>
      <c r="AI110" s="889"/>
      <c r="AJ110" s="890"/>
      <c r="AK110" s="891">
        <v>1325349</v>
      </c>
      <c r="AL110" s="889"/>
      <c r="AM110" s="889"/>
      <c r="AN110" s="889"/>
      <c r="AO110" s="890"/>
      <c r="AP110" s="892">
        <v>20.5</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11171531</v>
      </c>
      <c r="BR110" s="842"/>
      <c r="BS110" s="842"/>
      <c r="BT110" s="842"/>
      <c r="BU110" s="842"/>
      <c r="BV110" s="842">
        <v>10537879</v>
      </c>
      <c r="BW110" s="842"/>
      <c r="BX110" s="842"/>
      <c r="BY110" s="842"/>
      <c r="BZ110" s="842"/>
      <c r="CA110" s="842">
        <v>9896144</v>
      </c>
      <c r="CB110" s="842"/>
      <c r="CC110" s="842"/>
      <c r="CD110" s="842"/>
      <c r="CE110" s="842"/>
      <c r="CF110" s="866">
        <v>152.80000000000001</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6390932</v>
      </c>
      <c r="BR112" s="817"/>
      <c r="BS112" s="817"/>
      <c r="BT112" s="817"/>
      <c r="BU112" s="817"/>
      <c r="BV112" s="817">
        <v>6074170</v>
      </c>
      <c r="BW112" s="817"/>
      <c r="BX112" s="817"/>
      <c r="BY112" s="817"/>
      <c r="BZ112" s="817"/>
      <c r="CA112" s="817">
        <v>5924870</v>
      </c>
      <c r="CB112" s="817"/>
      <c r="CC112" s="817"/>
      <c r="CD112" s="817"/>
      <c r="CE112" s="817"/>
      <c r="CF112" s="875">
        <v>91.5</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578099</v>
      </c>
      <c r="AB113" s="919"/>
      <c r="AC113" s="919"/>
      <c r="AD113" s="919"/>
      <c r="AE113" s="920"/>
      <c r="AF113" s="921">
        <v>546107</v>
      </c>
      <c r="AG113" s="919"/>
      <c r="AH113" s="919"/>
      <c r="AI113" s="919"/>
      <c r="AJ113" s="920"/>
      <c r="AK113" s="921">
        <v>552165</v>
      </c>
      <c r="AL113" s="919"/>
      <c r="AM113" s="919"/>
      <c r="AN113" s="919"/>
      <c r="AO113" s="920"/>
      <c r="AP113" s="922">
        <v>8.5</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114577</v>
      </c>
      <c r="BR113" s="817"/>
      <c r="BS113" s="817"/>
      <c r="BT113" s="817"/>
      <c r="BU113" s="817"/>
      <c r="BV113" s="817">
        <v>91132</v>
      </c>
      <c r="BW113" s="817"/>
      <c r="BX113" s="817"/>
      <c r="BY113" s="817"/>
      <c r="BZ113" s="817"/>
      <c r="CA113" s="817">
        <v>60957</v>
      </c>
      <c r="CB113" s="817"/>
      <c r="CC113" s="817"/>
      <c r="CD113" s="817"/>
      <c r="CE113" s="817"/>
      <c r="CF113" s="875">
        <v>0.9</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21149</v>
      </c>
      <c r="AB114" s="780"/>
      <c r="AC114" s="780"/>
      <c r="AD114" s="780"/>
      <c r="AE114" s="781"/>
      <c r="AF114" s="782">
        <v>24144</v>
      </c>
      <c r="AG114" s="780"/>
      <c r="AH114" s="780"/>
      <c r="AI114" s="780"/>
      <c r="AJ114" s="781"/>
      <c r="AK114" s="782">
        <v>26035</v>
      </c>
      <c r="AL114" s="780"/>
      <c r="AM114" s="780"/>
      <c r="AN114" s="780"/>
      <c r="AO114" s="781"/>
      <c r="AP114" s="824">
        <v>0.4</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2131024</v>
      </c>
      <c r="BR114" s="817"/>
      <c r="BS114" s="817"/>
      <c r="BT114" s="817"/>
      <c r="BU114" s="817"/>
      <c r="BV114" s="817">
        <v>2074579</v>
      </c>
      <c r="BW114" s="817"/>
      <c r="BX114" s="817"/>
      <c r="BY114" s="817"/>
      <c r="BZ114" s="817"/>
      <c r="CA114" s="817">
        <v>1989690</v>
      </c>
      <c r="CB114" s="817"/>
      <c r="CC114" s="817"/>
      <c r="CD114" s="817"/>
      <c r="CE114" s="817"/>
      <c r="CF114" s="875">
        <v>30.7</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v>1813</v>
      </c>
      <c r="CB115" s="817"/>
      <c r="CC115" s="817"/>
      <c r="CD115" s="817"/>
      <c r="CE115" s="817"/>
      <c r="CF115" s="875">
        <v>0</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1986808</v>
      </c>
      <c r="AB117" s="903"/>
      <c r="AC117" s="903"/>
      <c r="AD117" s="903"/>
      <c r="AE117" s="904"/>
      <c r="AF117" s="905">
        <v>1965556</v>
      </c>
      <c r="AG117" s="903"/>
      <c r="AH117" s="903"/>
      <c r="AI117" s="903"/>
      <c r="AJ117" s="904"/>
      <c r="AK117" s="905">
        <v>1903549</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295</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442</v>
      </c>
      <c r="BP119" s="878"/>
      <c r="BQ119" s="879">
        <v>19808064</v>
      </c>
      <c r="BR119" s="845"/>
      <c r="BS119" s="845"/>
      <c r="BT119" s="845"/>
      <c r="BU119" s="845"/>
      <c r="BV119" s="845">
        <v>18777760</v>
      </c>
      <c r="BW119" s="845"/>
      <c r="BX119" s="845"/>
      <c r="BY119" s="845"/>
      <c r="BZ119" s="845"/>
      <c r="CA119" s="845">
        <v>17873474</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2843027</v>
      </c>
      <c r="BR120" s="842"/>
      <c r="BS120" s="842"/>
      <c r="BT120" s="842"/>
      <c r="BU120" s="842"/>
      <c r="BV120" s="842">
        <v>4039605</v>
      </c>
      <c r="BW120" s="842"/>
      <c r="BX120" s="842"/>
      <c r="BY120" s="842"/>
      <c r="BZ120" s="842"/>
      <c r="CA120" s="842">
        <v>3754194</v>
      </c>
      <c r="CB120" s="842"/>
      <c r="CC120" s="842"/>
      <c r="CD120" s="842"/>
      <c r="CE120" s="842"/>
      <c r="CF120" s="866">
        <v>58</v>
      </c>
      <c r="CG120" s="867"/>
      <c r="CH120" s="867"/>
      <c r="CI120" s="867"/>
      <c r="CJ120" s="867"/>
      <c r="CK120" s="868" t="s">
        <v>446</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6364402</v>
      </c>
      <c r="DH120" s="842"/>
      <c r="DI120" s="842"/>
      <c r="DJ120" s="842"/>
      <c r="DK120" s="842"/>
      <c r="DL120" s="842">
        <v>6015769</v>
      </c>
      <c r="DM120" s="842"/>
      <c r="DN120" s="842"/>
      <c r="DO120" s="842"/>
      <c r="DP120" s="842"/>
      <c r="DQ120" s="842">
        <v>5862854</v>
      </c>
      <c r="DR120" s="842"/>
      <c r="DS120" s="842"/>
      <c r="DT120" s="842"/>
      <c r="DU120" s="842"/>
      <c r="DV120" s="843">
        <v>90.5</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61886</v>
      </c>
      <c r="BR121" s="817"/>
      <c r="BS121" s="817"/>
      <c r="BT121" s="817"/>
      <c r="BU121" s="817"/>
      <c r="BV121" s="817">
        <v>74348</v>
      </c>
      <c r="BW121" s="817"/>
      <c r="BX121" s="817"/>
      <c r="BY121" s="817"/>
      <c r="BZ121" s="817"/>
      <c r="CA121" s="817">
        <v>88297</v>
      </c>
      <c r="CB121" s="817"/>
      <c r="CC121" s="817"/>
      <c r="CD121" s="817"/>
      <c r="CE121" s="817"/>
      <c r="CF121" s="875">
        <v>1.4</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26530</v>
      </c>
      <c r="DH121" s="817"/>
      <c r="DI121" s="817"/>
      <c r="DJ121" s="817"/>
      <c r="DK121" s="817"/>
      <c r="DL121" s="817">
        <v>58401</v>
      </c>
      <c r="DM121" s="817"/>
      <c r="DN121" s="817"/>
      <c r="DO121" s="817"/>
      <c r="DP121" s="817"/>
      <c r="DQ121" s="817">
        <v>62016</v>
      </c>
      <c r="DR121" s="817"/>
      <c r="DS121" s="817"/>
      <c r="DT121" s="817"/>
      <c r="DU121" s="817"/>
      <c r="DV121" s="794">
        <v>1</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12239044</v>
      </c>
      <c r="BR122" s="845"/>
      <c r="BS122" s="845"/>
      <c r="BT122" s="845"/>
      <c r="BU122" s="845"/>
      <c r="BV122" s="845">
        <v>12033892</v>
      </c>
      <c r="BW122" s="845"/>
      <c r="BX122" s="845"/>
      <c r="BY122" s="845"/>
      <c r="BZ122" s="845"/>
      <c r="CA122" s="845">
        <v>10896368</v>
      </c>
      <c r="CB122" s="845"/>
      <c r="CC122" s="845"/>
      <c r="CD122" s="845"/>
      <c r="CE122" s="845"/>
      <c r="CF122" s="846">
        <v>168.2</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450</v>
      </c>
      <c r="BP123" s="878"/>
      <c r="BQ123" s="832">
        <v>15143957</v>
      </c>
      <c r="BR123" s="833"/>
      <c r="BS123" s="833"/>
      <c r="BT123" s="833"/>
      <c r="BU123" s="833"/>
      <c r="BV123" s="833">
        <v>16147845</v>
      </c>
      <c r="BW123" s="833"/>
      <c r="BX123" s="833"/>
      <c r="BY123" s="833"/>
      <c r="BZ123" s="833"/>
      <c r="CA123" s="833">
        <v>14738859</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69</v>
      </c>
      <c r="BR124" s="831"/>
      <c r="BS124" s="831"/>
      <c r="BT124" s="831"/>
      <c r="BU124" s="831"/>
      <c r="BV124" s="831">
        <v>40.4</v>
      </c>
      <c r="BW124" s="831"/>
      <c r="BX124" s="831"/>
      <c r="BY124" s="831"/>
      <c r="BZ124" s="831"/>
      <c r="CA124" s="831">
        <v>48.3</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10388</v>
      </c>
      <c r="AB128" s="801"/>
      <c r="AC128" s="801"/>
      <c r="AD128" s="801"/>
      <c r="AE128" s="802"/>
      <c r="AF128" s="803">
        <v>9574</v>
      </c>
      <c r="AG128" s="801"/>
      <c r="AH128" s="801"/>
      <c r="AI128" s="801"/>
      <c r="AJ128" s="802"/>
      <c r="AK128" s="803">
        <v>15411</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13.83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v>1813</v>
      </c>
      <c r="DR128" s="791"/>
      <c r="DS128" s="791"/>
      <c r="DT128" s="791"/>
      <c r="DU128" s="791"/>
      <c r="DV128" s="792">
        <v>0</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8081106</v>
      </c>
      <c r="AB129" s="780"/>
      <c r="AC129" s="780"/>
      <c r="AD129" s="780"/>
      <c r="AE129" s="781"/>
      <c r="AF129" s="782">
        <v>7748983</v>
      </c>
      <c r="AG129" s="780"/>
      <c r="AH129" s="780"/>
      <c r="AI129" s="780"/>
      <c r="AJ129" s="781"/>
      <c r="AK129" s="782">
        <v>7697489</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18.829999999999998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1327191</v>
      </c>
      <c r="AB130" s="780"/>
      <c r="AC130" s="780"/>
      <c r="AD130" s="780"/>
      <c r="AE130" s="781"/>
      <c r="AF130" s="782">
        <v>1246545</v>
      </c>
      <c r="AG130" s="780"/>
      <c r="AH130" s="780"/>
      <c r="AI130" s="780"/>
      <c r="AJ130" s="781"/>
      <c r="AK130" s="782">
        <v>1219716</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10.199999999999999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6753915</v>
      </c>
      <c r="AB131" s="764"/>
      <c r="AC131" s="764"/>
      <c r="AD131" s="764"/>
      <c r="AE131" s="765"/>
      <c r="AF131" s="766">
        <v>6502438</v>
      </c>
      <c r="AG131" s="764"/>
      <c r="AH131" s="764"/>
      <c r="AI131" s="764"/>
      <c r="AJ131" s="765"/>
      <c r="AK131" s="766">
        <v>6477773</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v>48.3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9.6126393629999995</v>
      </c>
      <c r="AB132" s="745"/>
      <c r="AC132" s="745"/>
      <c r="AD132" s="745"/>
      <c r="AE132" s="746"/>
      <c r="AF132" s="747">
        <v>10.91032132</v>
      </c>
      <c r="AG132" s="745"/>
      <c r="AH132" s="745"/>
      <c r="AI132" s="745"/>
      <c r="AJ132" s="746"/>
      <c r="AK132" s="747">
        <v>10.31870058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9.8000000000000007</v>
      </c>
      <c r="AB133" s="724"/>
      <c r="AC133" s="724"/>
      <c r="AD133" s="724"/>
      <c r="AE133" s="725"/>
      <c r="AF133" s="723">
        <v>10.1</v>
      </c>
      <c r="AG133" s="724"/>
      <c r="AH133" s="724"/>
      <c r="AI133" s="724"/>
      <c r="AJ133" s="725"/>
      <c r="AK133" s="723">
        <v>10.199999999999999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WlNHuiU7hiHEhPoQZ9rLOXLse40DJspjID/lm+arscdIUmbpXhvFVzRe8XIHCGvzGshg+rLyiLVowLfmVnTVA==" saltValue="S/xxlf0Ll8uF6hkIw8P/h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D19" zoomScale="90" zoomScaleNormal="85" zoomScaleSheetLayoutView="90" workbookViewId="0">
      <selection activeCell="DH30" sqref="DH30"/>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MHuVgQID0TWJ3BlMiCiOULpDNULd2P4XJ1DteY7FGj6jgFegyg+GN5VrOn3Jw2jQDjKv3N6HSU//qd0qwbDZmg==" saltValue="kkeONknaGddmxIfcUIkP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76"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0aU1vmQF1NvQnzopkK/Kurfwg7OdkLVZBFOeSCI78GIph/hc2FVBnk+yNo4nPR9I2cVrFs76dwDQFm1XmFNWw==" saltValue="tTmpSewwIghOfudq4SsJt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2014508</v>
      </c>
      <c r="AP9" s="281">
        <v>75862</v>
      </c>
      <c r="AQ9" s="282">
        <v>90328</v>
      </c>
      <c r="AR9" s="283">
        <v>-16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389998</v>
      </c>
      <c r="AP10" s="284">
        <v>14686</v>
      </c>
      <c r="AQ10" s="285">
        <v>7878</v>
      </c>
      <c r="AR10" s="286">
        <v>86.4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v>5535</v>
      </c>
      <c r="AP11" s="284">
        <v>208</v>
      </c>
      <c r="AQ11" s="285">
        <v>2111</v>
      </c>
      <c r="AR11" s="286">
        <v>-90.1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v>5533</v>
      </c>
      <c r="AP12" s="284">
        <v>208</v>
      </c>
      <c r="AQ12" s="285">
        <v>26</v>
      </c>
      <c r="AR12" s="286">
        <v>700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90554</v>
      </c>
      <c r="AP13" s="284">
        <v>3410</v>
      </c>
      <c r="AQ13" s="285">
        <v>2999</v>
      </c>
      <c r="AR13" s="286">
        <v>13.7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22643</v>
      </c>
      <c r="AP14" s="284">
        <v>853</v>
      </c>
      <c r="AQ14" s="285">
        <v>1839</v>
      </c>
      <c r="AR14" s="286">
        <v>-53.6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-134114</v>
      </c>
      <c r="AP15" s="284">
        <v>-5050</v>
      </c>
      <c r="AQ15" s="285">
        <v>-5426</v>
      </c>
      <c r="AR15" s="286">
        <v>-6.9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2394657</v>
      </c>
      <c r="AP16" s="284">
        <v>90177</v>
      </c>
      <c r="AQ16" s="285">
        <v>99756</v>
      </c>
      <c r="AR16" s="286">
        <v>-9.6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7.61</v>
      </c>
      <c r="AP21" s="298">
        <v>9.01</v>
      </c>
      <c r="AQ21" s="299">
        <v>-1.4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98</v>
      </c>
      <c r="AP22" s="303">
        <v>97.5</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1325349</v>
      </c>
      <c r="AP32" s="312">
        <v>49910</v>
      </c>
      <c r="AQ32" s="313">
        <v>56025</v>
      </c>
      <c r="AR32" s="314">
        <v>-10.9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502</v>
      </c>
      <c r="AP33" s="312" t="s">
        <v>502</v>
      </c>
      <c r="AQ33" s="313" t="s">
        <v>502</v>
      </c>
      <c r="AR33" s="314" t="s">
        <v>502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502</v>
      </c>
      <c r="AP34" s="312" t="s">
        <v>502</v>
      </c>
      <c r="AQ34" s="313" t="s">
        <v>502</v>
      </c>
      <c r="AR34" s="314" t="s">
        <v>502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552165</v>
      </c>
      <c r="AP35" s="312">
        <v>20793</v>
      </c>
      <c r="AQ35" s="313">
        <v>18604</v>
      </c>
      <c r="AR35" s="314">
        <v>11.8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26035</v>
      </c>
      <c r="AP36" s="312">
        <v>980</v>
      </c>
      <c r="AQ36" s="313">
        <v>2667</v>
      </c>
      <c r="AR36" s="314">
        <v>-63.3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t="s">
        <v>502</v>
      </c>
      <c r="AP37" s="312" t="s">
        <v>502</v>
      </c>
      <c r="AQ37" s="313">
        <v>441</v>
      </c>
      <c r="AR37" s="314" t="s">
        <v>502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502</v>
      </c>
      <c r="AP38" s="315" t="s">
        <v>502</v>
      </c>
      <c r="AQ38" s="316">
        <v>6</v>
      </c>
      <c r="AR38" s="304" t="s">
        <v>502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-15411</v>
      </c>
      <c r="AP39" s="312">
        <v>-580</v>
      </c>
      <c r="AQ39" s="313">
        <v>-4261</v>
      </c>
      <c r="AR39" s="314">
        <v>-86.4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-1219716</v>
      </c>
      <c r="AP40" s="312">
        <v>-45932</v>
      </c>
      <c r="AQ40" s="313">
        <v>-49695</v>
      </c>
      <c r="AR40" s="314">
        <v>-7.6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668422</v>
      </c>
      <c r="AP41" s="312">
        <v>25171</v>
      </c>
      <c r="AQ41" s="313">
        <v>23786</v>
      </c>
      <c r="AR41" s="314">
        <v>5.8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1434903</v>
      </c>
      <c r="AN51" s="334">
        <v>51338</v>
      </c>
      <c r="AO51" s="335">
        <v>-16.600000000000001</v>
      </c>
      <c r="AP51" s="336">
        <v>74581</v>
      </c>
      <c r="AQ51" s="337">
        <v>7</v>
      </c>
      <c r="AR51" s="338">
        <v>-23.6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854026</v>
      </c>
      <c r="AN52" s="342">
        <v>30555</v>
      </c>
      <c r="AO52" s="343">
        <v>-14.7</v>
      </c>
      <c r="AP52" s="344">
        <v>41563</v>
      </c>
      <c r="AQ52" s="345">
        <v>6.8</v>
      </c>
      <c r="AR52" s="346">
        <v>-21.5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1751428</v>
      </c>
      <c r="AN53" s="334">
        <v>63428</v>
      </c>
      <c r="AO53" s="335">
        <v>23.5</v>
      </c>
      <c r="AP53" s="336">
        <v>76347</v>
      </c>
      <c r="AQ53" s="337">
        <v>2.4</v>
      </c>
      <c r="AR53" s="338">
        <v>21.1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965849</v>
      </c>
      <c r="AN54" s="342">
        <v>34978</v>
      </c>
      <c r="AO54" s="343">
        <v>14.5</v>
      </c>
      <c r="AP54" s="344">
        <v>41762</v>
      </c>
      <c r="AQ54" s="345">
        <v>0.5</v>
      </c>
      <c r="AR54" s="346">
        <v>14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1489414</v>
      </c>
      <c r="AN55" s="334">
        <v>54599</v>
      </c>
      <c r="AO55" s="335">
        <v>-13.9</v>
      </c>
      <c r="AP55" s="336">
        <v>69604</v>
      </c>
      <c r="AQ55" s="337">
        <v>-8.8000000000000007</v>
      </c>
      <c r="AR55" s="338">
        <v>-5.0999999999999996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1050850</v>
      </c>
      <c r="AN56" s="342">
        <v>38522</v>
      </c>
      <c r="AO56" s="343">
        <v>10.1</v>
      </c>
      <c r="AP56" s="344">
        <v>36247</v>
      </c>
      <c r="AQ56" s="345">
        <v>-13.2</v>
      </c>
      <c r="AR56" s="346">
        <v>23.3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1107636</v>
      </c>
      <c r="AN57" s="334">
        <v>41191</v>
      </c>
      <c r="AO57" s="335">
        <v>-24.6</v>
      </c>
      <c r="AP57" s="336">
        <v>68410</v>
      </c>
      <c r="AQ57" s="337">
        <v>-1.7</v>
      </c>
      <c r="AR57" s="338">
        <v>-22.9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660261</v>
      </c>
      <c r="AN58" s="342">
        <v>24554</v>
      </c>
      <c r="AO58" s="343">
        <v>-36.299999999999997</v>
      </c>
      <c r="AP58" s="344">
        <v>35086</v>
      </c>
      <c r="AQ58" s="345">
        <v>-3.2</v>
      </c>
      <c r="AR58" s="346">
        <v>-33.1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898406</v>
      </c>
      <c r="AN59" s="334">
        <v>33832</v>
      </c>
      <c r="AO59" s="335">
        <v>-17.899999999999999</v>
      </c>
      <c r="AP59" s="336">
        <v>73019</v>
      </c>
      <c r="AQ59" s="337">
        <v>6.7</v>
      </c>
      <c r="AR59" s="338">
        <v>-24.6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564791</v>
      </c>
      <c r="AN60" s="342">
        <v>21269</v>
      </c>
      <c r="AO60" s="343">
        <v>-13.4</v>
      </c>
      <c r="AP60" s="344">
        <v>39427</v>
      </c>
      <c r="AQ60" s="345">
        <v>12.4</v>
      </c>
      <c r="AR60" s="346">
        <v>-25.8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1336357</v>
      </c>
      <c r="AN61" s="349">
        <v>48878</v>
      </c>
      <c r="AO61" s="350">
        <v>-9.9</v>
      </c>
      <c r="AP61" s="351">
        <v>72392</v>
      </c>
      <c r="AQ61" s="352">
        <v>1.1000000000000001</v>
      </c>
      <c r="AR61" s="338">
        <v>-11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819155</v>
      </c>
      <c r="AN62" s="342">
        <v>29976</v>
      </c>
      <c r="AO62" s="343">
        <v>-8</v>
      </c>
      <c r="AP62" s="344">
        <v>38817</v>
      </c>
      <c r="AQ62" s="345">
        <v>0.7</v>
      </c>
      <c r="AR62" s="346">
        <v>-8.6999999999999993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Yigz1N8CMPh/LHJZ862vkyYG+0zs9eZY+5ZyaSBnCI2mBJs59FbDM/00gmf7zdtmJGPNjq2CEgu1oJf5xU+yQ==" saltValue="ZqyXmwmTvqPCVt6nrwFU/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R88" zoomScale="80" zoomScaleNormal="80" zoomScaleSheetLayoutView="55" workbookViewId="0">
      <selection activeCell="AG103" sqref="AG103"/>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hWxLD+NrCWMw/lFN7jhlJRJnPHNtl6Glym6Xb4P4E0lZNMeOa4yujjF9qNcgrjN06HedhibaMMC9QSKUHKG6AQ==" saltValue="ZOQ0emWITkp5IWeqKcn/b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F91" zoomScaleNormal="100" zoomScaleSheetLayoutView="55" workbookViewId="0">
      <selection activeCell="BJ101" sqref="BJ101"/>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bvHRZZVH90VVYBompGxWci1hhYQUFoThTGPcJImg9noBaY+UhEJvMrg14nCCJqi3WcyF6I+3N+B6MFwKKsgOug==" saltValue="2Co/Sf5W+KaXLFNUmLlMR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20.239999999999998</v>
      </c>
      <c r="G47" s="12">
        <v>6.58</v>
      </c>
      <c r="H47" s="12">
        <v>14.52</v>
      </c>
      <c r="I47" s="12">
        <v>15.15</v>
      </c>
      <c r="J47" s="13">
        <v>12.24</v>
      </c>
    </row>
    <row r="48" spans="2:10" ht="57.75" customHeight="1" x14ac:dyDescent="0.15">
      <c r="B48" s="14"/>
      <c r="C48" s="1141" t="s">
        <v>4</v>
      </c>
      <c r="D48" s="1141"/>
      <c r="E48" s="1142"/>
      <c r="F48" s="15">
        <v>8.89</v>
      </c>
      <c r="G48" s="16">
        <v>12.21</v>
      </c>
      <c r="H48" s="16">
        <v>15.83</v>
      </c>
      <c r="I48" s="16">
        <v>12.69</v>
      </c>
      <c r="J48" s="17">
        <v>7.26</v>
      </c>
    </row>
    <row r="49" spans="2:10" ht="57.75" customHeight="1" thickBot="1" x14ac:dyDescent="0.2">
      <c r="B49" s="18"/>
      <c r="C49" s="1143" t="s">
        <v>5</v>
      </c>
      <c r="D49" s="1143"/>
      <c r="E49" s="1144"/>
      <c r="F49" s="19" t="s">
        <v>531</v>
      </c>
      <c r="G49" s="20" t="s">
        <v>532</v>
      </c>
      <c r="H49" s="20">
        <v>12.14</v>
      </c>
      <c r="I49" s="20" t="s">
        <v>533</v>
      </c>
      <c r="J49" s="21" t="s">
        <v>534</v>
      </c>
    </row>
    <row r="50" spans="2:10" x14ac:dyDescent="0.15"/>
  </sheetData>
  <sheetProtection algorithmName="SHA-512" hashValue="CeBiWICg/PvIAlahpeVhP2lni1CX3m+jIEKzI20Y3HBq6Rh3HBaUpASs3QwNBy89ax/I9QmI1PoapVaJDIjZ8w==" saltValue="IfW9GevaIBN6L/0pa5a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33" zoomScale="90" zoomScaleNormal="90" zoomScaleSheetLayoutView="100" workbookViewId="0">
      <selection activeCell="P36" sqref="P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535</v>
      </c>
      <c r="D34" s="1151"/>
      <c r="E34" s="1152"/>
      <c r="F34" s="32">
        <v>12</v>
      </c>
      <c r="G34" s="33">
        <v>13.39</v>
      </c>
      <c r="H34" s="33">
        <v>14.1</v>
      </c>
      <c r="I34" s="33">
        <v>15.3</v>
      </c>
      <c r="J34" s="34">
        <v>15.36</v>
      </c>
      <c r="K34" s="22"/>
      <c r="L34" s="22"/>
      <c r="M34" s="22"/>
      <c r="N34" s="22"/>
      <c r="O34" s="22"/>
      <c r="P34" s="22"/>
    </row>
    <row r="35" spans="1:16" ht="39" customHeight="1" x14ac:dyDescent="0.15">
      <c r="A35" s="22"/>
      <c r="B35" s="35"/>
      <c r="C35" s="1145" t="s">
        <v>536</v>
      </c>
      <c r="D35" s="1146"/>
      <c r="E35" s="1147"/>
      <c r="F35" s="36">
        <v>8.89</v>
      </c>
      <c r="G35" s="37">
        <v>12.21</v>
      </c>
      <c r="H35" s="37">
        <v>15.83</v>
      </c>
      <c r="I35" s="37">
        <v>12.68</v>
      </c>
      <c r="J35" s="38">
        <v>7.26</v>
      </c>
      <c r="K35" s="22"/>
      <c r="L35" s="22"/>
      <c r="M35" s="22"/>
      <c r="N35" s="22"/>
      <c r="O35" s="22"/>
      <c r="P35" s="22"/>
    </row>
    <row r="36" spans="1:16" ht="39" customHeight="1" x14ac:dyDescent="0.15">
      <c r="A36" s="22"/>
      <c r="B36" s="35"/>
      <c r="C36" s="1145" t="s">
        <v>537</v>
      </c>
      <c r="D36" s="1146"/>
      <c r="E36" s="1147"/>
      <c r="F36" s="36" t="s">
        <v>502</v>
      </c>
      <c r="G36" s="37">
        <v>4.51</v>
      </c>
      <c r="H36" s="37">
        <v>3.02</v>
      </c>
      <c r="I36" s="37">
        <v>3.92</v>
      </c>
      <c r="J36" s="38">
        <v>6.15</v>
      </c>
      <c r="K36" s="22"/>
      <c r="L36" s="22"/>
      <c r="M36" s="22"/>
      <c r="N36" s="22"/>
      <c r="O36" s="22"/>
      <c r="P36" s="22"/>
    </row>
    <row r="37" spans="1:16" ht="39" customHeight="1" x14ac:dyDescent="0.15">
      <c r="A37" s="22"/>
      <c r="B37" s="35"/>
      <c r="C37" s="1145" t="s">
        <v>538</v>
      </c>
      <c r="D37" s="1146"/>
      <c r="E37" s="1147"/>
      <c r="F37" s="36">
        <v>1.35</v>
      </c>
      <c r="G37" s="37">
        <v>1.33</v>
      </c>
      <c r="H37" s="37">
        <v>1.34</v>
      </c>
      <c r="I37" s="37">
        <v>1.46</v>
      </c>
      <c r="J37" s="38">
        <v>1.53</v>
      </c>
      <c r="K37" s="22"/>
      <c r="L37" s="22"/>
      <c r="M37" s="22"/>
      <c r="N37" s="22"/>
      <c r="O37" s="22"/>
      <c r="P37" s="22"/>
    </row>
    <row r="38" spans="1:16" ht="39" customHeight="1" x14ac:dyDescent="0.15">
      <c r="A38" s="22"/>
      <c r="B38" s="35"/>
      <c r="C38" s="1145" t="s">
        <v>539</v>
      </c>
      <c r="D38" s="1146"/>
      <c r="E38" s="1147"/>
      <c r="F38" s="36">
        <v>1.1599999999999999</v>
      </c>
      <c r="G38" s="37">
        <v>1.05</v>
      </c>
      <c r="H38" s="37">
        <v>0.87</v>
      </c>
      <c r="I38" s="37">
        <v>0.99</v>
      </c>
      <c r="J38" s="38">
        <v>1.1599999999999999</v>
      </c>
      <c r="K38" s="22"/>
      <c r="L38" s="22"/>
      <c r="M38" s="22"/>
      <c r="N38" s="22"/>
      <c r="O38" s="22"/>
      <c r="P38" s="22"/>
    </row>
    <row r="39" spans="1:16" ht="39" customHeight="1" x14ac:dyDescent="0.15">
      <c r="A39" s="22"/>
      <c r="B39" s="35"/>
      <c r="C39" s="1145" t="s">
        <v>540</v>
      </c>
      <c r="D39" s="1146"/>
      <c r="E39" s="1147"/>
      <c r="F39" s="36">
        <v>0.71</v>
      </c>
      <c r="G39" s="37">
        <v>1.23</v>
      </c>
      <c r="H39" s="37">
        <v>1.08</v>
      </c>
      <c r="I39" s="37">
        <v>1</v>
      </c>
      <c r="J39" s="38">
        <v>0.69</v>
      </c>
      <c r="K39" s="22"/>
      <c r="L39" s="22"/>
      <c r="M39" s="22"/>
      <c r="N39" s="22"/>
      <c r="O39" s="22"/>
      <c r="P39" s="22"/>
    </row>
    <row r="40" spans="1:16" ht="39" customHeight="1" x14ac:dyDescent="0.15">
      <c r="A40" s="22"/>
      <c r="B40" s="35"/>
      <c r="C40" s="1145" t="s">
        <v>541</v>
      </c>
      <c r="D40" s="1146"/>
      <c r="E40" s="1147"/>
      <c r="F40" s="36">
        <v>0.03</v>
      </c>
      <c r="G40" s="37">
        <v>0.04</v>
      </c>
      <c r="H40" s="37">
        <v>0.02</v>
      </c>
      <c r="I40" s="37">
        <v>0.02</v>
      </c>
      <c r="J40" s="38">
        <v>0.02</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542</v>
      </c>
      <c r="D42" s="1146"/>
      <c r="E42" s="1147"/>
      <c r="F42" s="36" t="s">
        <v>502</v>
      </c>
      <c r="G42" s="37" t="s">
        <v>502</v>
      </c>
      <c r="H42" s="37" t="s">
        <v>502</v>
      </c>
      <c r="I42" s="37" t="s">
        <v>502</v>
      </c>
      <c r="J42" s="38" t="s">
        <v>502</v>
      </c>
      <c r="K42" s="22"/>
      <c r="L42" s="22"/>
      <c r="M42" s="22"/>
      <c r="N42" s="22"/>
      <c r="O42" s="22"/>
      <c r="P42" s="22"/>
    </row>
    <row r="43" spans="1:16" ht="39" customHeight="1" thickBot="1" x14ac:dyDescent="0.2">
      <c r="A43" s="22"/>
      <c r="B43" s="40"/>
      <c r="C43" s="1148" t="s">
        <v>543</v>
      </c>
      <c r="D43" s="1149"/>
      <c r="E43" s="1150"/>
      <c r="F43" s="41">
        <v>0.24</v>
      </c>
      <c r="G43" s="42" t="s">
        <v>502</v>
      </c>
      <c r="H43" s="42" t="s">
        <v>502</v>
      </c>
      <c r="I43" s="42" t="s">
        <v>502</v>
      </c>
      <c r="J43" s="43" t="s">
        <v>502</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geL6ZXlLi90N4bqHi4kBbhEPlkqXcBuvhsygOCp84O4XyWEsijrSquDie8c1sEV6dESu9RkUXBBGpI75/cXvg==" saltValue="4f3AqKjls1NJreud8ovU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6" zoomScaleSheetLayoutView="55" workbookViewId="0">
      <selection activeCell="K56" sqref="K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1264</v>
      </c>
      <c r="L45" s="60">
        <v>1500</v>
      </c>
      <c r="M45" s="60">
        <v>1388</v>
      </c>
      <c r="N45" s="60">
        <v>1395</v>
      </c>
      <c r="O45" s="61">
        <v>1325</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502</v>
      </c>
      <c r="L46" s="64" t="s">
        <v>502</v>
      </c>
      <c r="M46" s="64" t="s">
        <v>502</v>
      </c>
      <c r="N46" s="64" t="s">
        <v>502</v>
      </c>
      <c r="O46" s="65" t="s">
        <v>502</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502</v>
      </c>
      <c r="L47" s="64" t="s">
        <v>502</v>
      </c>
      <c r="M47" s="64" t="s">
        <v>502</v>
      </c>
      <c r="N47" s="64" t="s">
        <v>502</v>
      </c>
      <c r="O47" s="65" t="s">
        <v>502</v>
      </c>
      <c r="P47" s="48"/>
      <c r="Q47" s="48"/>
      <c r="R47" s="48"/>
      <c r="S47" s="48"/>
      <c r="T47" s="48"/>
      <c r="U47" s="48"/>
    </row>
    <row r="48" spans="1:21" ht="30.75" customHeight="1" x14ac:dyDescent="0.15">
      <c r="A48" s="48"/>
      <c r="B48" s="1178"/>
      <c r="C48" s="1179"/>
      <c r="D48" s="62"/>
      <c r="E48" s="1155" t="s">
        <v>13</v>
      </c>
      <c r="F48" s="1155"/>
      <c r="G48" s="1155"/>
      <c r="H48" s="1155"/>
      <c r="I48" s="1155"/>
      <c r="J48" s="1156"/>
      <c r="K48" s="63">
        <v>639</v>
      </c>
      <c r="L48" s="64">
        <v>581</v>
      </c>
      <c r="M48" s="64">
        <v>578</v>
      </c>
      <c r="N48" s="64">
        <v>546</v>
      </c>
      <c r="O48" s="65">
        <v>552</v>
      </c>
      <c r="P48" s="48"/>
      <c r="Q48" s="48"/>
      <c r="R48" s="48"/>
      <c r="S48" s="48"/>
      <c r="T48" s="48"/>
      <c r="U48" s="48"/>
    </row>
    <row r="49" spans="1:21" ht="30.75" customHeight="1" x14ac:dyDescent="0.15">
      <c r="A49" s="48"/>
      <c r="B49" s="1178"/>
      <c r="C49" s="1179"/>
      <c r="D49" s="62"/>
      <c r="E49" s="1155" t="s">
        <v>14</v>
      </c>
      <c r="F49" s="1155"/>
      <c r="G49" s="1155"/>
      <c r="H49" s="1155"/>
      <c r="I49" s="1155"/>
      <c r="J49" s="1156"/>
      <c r="K49" s="63">
        <v>19</v>
      </c>
      <c r="L49" s="64">
        <v>20</v>
      </c>
      <c r="M49" s="64">
        <v>21</v>
      </c>
      <c r="N49" s="64">
        <v>24</v>
      </c>
      <c r="O49" s="65">
        <v>26</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502</v>
      </c>
      <c r="L50" s="64" t="s">
        <v>502</v>
      </c>
      <c r="M50" s="64" t="s">
        <v>502</v>
      </c>
      <c r="N50" s="64" t="s">
        <v>502</v>
      </c>
      <c r="O50" s="65" t="s">
        <v>502</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502</v>
      </c>
      <c r="L51" s="64" t="s">
        <v>502</v>
      </c>
      <c r="M51" s="64" t="s">
        <v>502</v>
      </c>
      <c r="N51" s="64" t="s">
        <v>502</v>
      </c>
      <c r="O51" s="65" t="s">
        <v>502</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1309</v>
      </c>
      <c r="L52" s="64">
        <v>1465</v>
      </c>
      <c r="M52" s="64">
        <v>1338</v>
      </c>
      <c r="N52" s="64">
        <v>1257</v>
      </c>
      <c r="O52" s="65">
        <v>1236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613</v>
      </c>
      <c r="L53" s="69">
        <v>636</v>
      </c>
      <c r="M53" s="69">
        <v>649</v>
      </c>
      <c r="N53" s="69">
        <v>708</v>
      </c>
      <c r="O53" s="70">
        <v>667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566</v>
      </c>
      <c r="L58" s="84" t="s">
        <v>566</v>
      </c>
      <c r="M58" s="84" t="s">
        <v>566</v>
      </c>
      <c r="N58" s="84" t="s">
        <v>566</v>
      </c>
      <c r="O58" s="85" t="s">
        <v>566</v>
      </c>
    </row>
    <row r="59" spans="1:21" ht="31.5" customHeight="1" x14ac:dyDescent="0.15">
      <c r="B59" s="1163"/>
      <c r="C59" s="1164"/>
      <c r="D59" s="1170" t="s">
        <v>26</v>
      </c>
      <c r="E59" s="1171"/>
      <c r="F59" s="1171"/>
      <c r="G59" s="1171"/>
      <c r="H59" s="1171"/>
      <c r="I59" s="1171"/>
      <c r="J59" s="1172"/>
      <c r="K59" s="86" t="s">
        <v>566</v>
      </c>
      <c r="L59" s="87" t="s">
        <v>566</v>
      </c>
      <c r="M59" s="87" t="s">
        <v>566</v>
      </c>
      <c r="N59" s="87" t="s">
        <v>566</v>
      </c>
      <c r="O59" s="88" t="s">
        <v>566</v>
      </c>
    </row>
    <row r="60" spans="1:21" ht="31.5" customHeight="1" thickBot="1" x14ac:dyDescent="0.2">
      <c r="B60" s="1165"/>
      <c r="C60" s="1166"/>
      <c r="D60" s="1173" t="s">
        <v>27</v>
      </c>
      <c r="E60" s="1174"/>
      <c r="F60" s="1174"/>
      <c r="G60" s="1174"/>
      <c r="H60" s="1174"/>
      <c r="I60" s="1174"/>
      <c r="J60" s="1175"/>
      <c r="K60" s="89" t="s">
        <v>566</v>
      </c>
      <c r="L60" s="90" t="s">
        <v>566</v>
      </c>
      <c r="M60" s="90" t="s">
        <v>566</v>
      </c>
      <c r="N60" s="90" t="s">
        <v>566</v>
      </c>
      <c r="O60" s="91" t="s">
        <v>566</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t0iwNwHt6s9V/6xM5DSovAmkiESSqJmNULjsydobj6Ywy75bCm6Q/j+0nc86ErDDnVOKzHQy80g9vPZptQrDg==" saltValue="A+qwrFvHQHSRGbN/YMudo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40" zoomScaleSheetLayoutView="100" workbookViewId="0">
      <selection activeCell="L48" sqref="L48"/>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11711</v>
      </c>
      <c r="J41" s="356">
        <v>11410</v>
      </c>
      <c r="K41" s="356">
        <v>11172</v>
      </c>
      <c r="L41" s="356">
        <v>10538</v>
      </c>
      <c r="M41" s="357">
        <v>9896</v>
      </c>
    </row>
    <row r="42" spans="2:13" ht="27.75" customHeight="1" x14ac:dyDescent="0.15">
      <c r="B42" s="1186"/>
      <c r="C42" s="1187"/>
      <c r="D42" s="106"/>
      <c r="E42" s="1190" t="s">
        <v>32</v>
      </c>
      <c r="F42" s="1190"/>
      <c r="G42" s="1190"/>
      <c r="H42" s="1191"/>
      <c r="I42" s="358" t="s">
        <v>502</v>
      </c>
      <c r="J42" s="359" t="s">
        <v>502</v>
      </c>
      <c r="K42" s="359" t="s">
        <v>502</v>
      </c>
      <c r="L42" s="359" t="s">
        <v>502</v>
      </c>
      <c r="M42" s="360" t="s">
        <v>502</v>
      </c>
    </row>
    <row r="43" spans="2:13" ht="27.75" customHeight="1" x14ac:dyDescent="0.15">
      <c r="B43" s="1186"/>
      <c r="C43" s="1187"/>
      <c r="D43" s="106"/>
      <c r="E43" s="1190" t="s">
        <v>33</v>
      </c>
      <c r="F43" s="1190"/>
      <c r="G43" s="1190"/>
      <c r="H43" s="1191"/>
      <c r="I43" s="358">
        <v>6517</v>
      </c>
      <c r="J43" s="359">
        <v>6260</v>
      </c>
      <c r="K43" s="359">
        <v>6391</v>
      </c>
      <c r="L43" s="359">
        <v>6074</v>
      </c>
      <c r="M43" s="360">
        <v>5925</v>
      </c>
    </row>
    <row r="44" spans="2:13" ht="27.75" customHeight="1" x14ac:dyDescent="0.15">
      <c r="B44" s="1186"/>
      <c r="C44" s="1187"/>
      <c r="D44" s="106"/>
      <c r="E44" s="1190" t="s">
        <v>34</v>
      </c>
      <c r="F44" s="1190"/>
      <c r="G44" s="1190"/>
      <c r="H44" s="1191"/>
      <c r="I44" s="358">
        <v>133</v>
      </c>
      <c r="J44" s="359">
        <v>120</v>
      </c>
      <c r="K44" s="359">
        <v>115</v>
      </c>
      <c r="L44" s="359">
        <v>91</v>
      </c>
      <c r="M44" s="360">
        <v>61</v>
      </c>
    </row>
    <row r="45" spans="2:13" ht="27.75" customHeight="1" x14ac:dyDescent="0.15">
      <c r="B45" s="1186"/>
      <c r="C45" s="1187"/>
      <c r="D45" s="106"/>
      <c r="E45" s="1190" t="s">
        <v>35</v>
      </c>
      <c r="F45" s="1190"/>
      <c r="G45" s="1190"/>
      <c r="H45" s="1191"/>
      <c r="I45" s="358">
        <v>2252</v>
      </c>
      <c r="J45" s="359">
        <v>2213</v>
      </c>
      <c r="K45" s="359">
        <v>2131</v>
      </c>
      <c r="L45" s="359">
        <v>2075</v>
      </c>
      <c r="M45" s="360">
        <v>1990</v>
      </c>
    </row>
    <row r="46" spans="2:13" ht="27.75" customHeight="1" x14ac:dyDescent="0.15">
      <c r="B46" s="1186"/>
      <c r="C46" s="1187"/>
      <c r="D46" s="107"/>
      <c r="E46" s="1190" t="s">
        <v>36</v>
      </c>
      <c r="F46" s="1190"/>
      <c r="G46" s="1190"/>
      <c r="H46" s="1191"/>
      <c r="I46" s="358" t="s">
        <v>502</v>
      </c>
      <c r="J46" s="359" t="s">
        <v>502</v>
      </c>
      <c r="K46" s="359" t="s">
        <v>502</v>
      </c>
      <c r="L46" s="359" t="s">
        <v>502</v>
      </c>
      <c r="M46" s="360">
        <v>2</v>
      </c>
    </row>
    <row r="47" spans="2:13" ht="27.75" customHeight="1" x14ac:dyDescent="0.15">
      <c r="B47" s="1186"/>
      <c r="C47" s="1187"/>
      <c r="D47" s="108"/>
      <c r="E47" s="1200" t="s">
        <v>37</v>
      </c>
      <c r="F47" s="1201"/>
      <c r="G47" s="1201"/>
      <c r="H47" s="1202"/>
      <c r="I47" s="358" t="s">
        <v>502</v>
      </c>
      <c r="J47" s="359" t="s">
        <v>502</v>
      </c>
      <c r="K47" s="359" t="s">
        <v>502</v>
      </c>
      <c r="L47" s="359" t="s">
        <v>502</v>
      </c>
      <c r="M47" s="360" t="s">
        <v>502</v>
      </c>
    </row>
    <row r="48" spans="2:13" ht="27.75" customHeight="1" x14ac:dyDescent="0.15">
      <c r="B48" s="1186"/>
      <c r="C48" s="1187"/>
      <c r="D48" s="106"/>
      <c r="E48" s="1190" t="s">
        <v>38</v>
      </c>
      <c r="F48" s="1190"/>
      <c r="G48" s="1190"/>
      <c r="H48" s="1191"/>
      <c r="I48" s="358" t="s">
        <v>502</v>
      </c>
      <c r="J48" s="359" t="s">
        <v>502</v>
      </c>
      <c r="K48" s="359" t="s">
        <v>502</v>
      </c>
      <c r="L48" s="359" t="s">
        <v>502</v>
      </c>
      <c r="M48" s="360" t="s">
        <v>502</v>
      </c>
    </row>
    <row r="49" spans="2:13" ht="27.75" customHeight="1" x14ac:dyDescent="0.15">
      <c r="B49" s="1188"/>
      <c r="C49" s="1189"/>
      <c r="D49" s="106"/>
      <c r="E49" s="1190" t="s">
        <v>39</v>
      </c>
      <c r="F49" s="1190"/>
      <c r="G49" s="1190"/>
      <c r="H49" s="1191"/>
      <c r="I49" s="358" t="s">
        <v>502</v>
      </c>
      <c r="J49" s="359" t="s">
        <v>502</v>
      </c>
      <c r="K49" s="359" t="s">
        <v>502</v>
      </c>
      <c r="L49" s="359" t="s">
        <v>502</v>
      </c>
      <c r="M49" s="360" t="s">
        <v>502</v>
      </c>
    </row>
    <row r="50" spans="2:13" ht="27.75" customHeight="1" x14ac:dyDescent="0.15">
      <c r="B50" s="1184" t="s">
        <v>40</v>
      </c>
      <c r="C50" s="1185"/>
      <c r="D50" s="109"/>
      <c r="E50" s="1190" t="s">
        <v>41</v>
      </c>
      <c r="F50" s="1190"/>
      <c r="G50" s="1190"/>
      <c r="H50" s="1191"/>
      <c r="I50" s="358">
        <v>3882</v>
      </c>
      <c r="J50" s="359">
        <v>2797</v>
      </c>
      <c r="K50" s="359">
        <v>2843</v>
      </c>
      <c r="L50" s="359">
        <v>4040</v>
      </c>
      <c r="M50" s="360">
        <v>3754</v>
      </c>
    </row>
    <row r="51" spans="2:13" ht="27.75" customHeight="1" x14ac:dyDescent="0.15">
      <c r="B51" s="1186"/>
      <c r="C51" s="1187"/>
      <c r="D51" s="106"/>
      <c r="E51" s="1190" t="s">
        <v>42</v>
      </c>
      <c r="F51" s="1190"/>
      <c r="G51" s="1190"/>
      <c r="H51" s="1191"/>
      <c r="I51" s="358">
        <v>122</v>
      </c>
      <c r="J51" s="359">
        <v>98</v>
      </c>
      <c r="K51" s="359">
        <v>62</v>
      </c>
      <c r="L51" s="359">
        <v>74</v>
      </c>
      <c r="M51" s="360">
        <v>88</v>
      </c>
    </row>
    <row r="52" spans="2:13" ht="27.75" customHeight="1" x14ac:dyDescent="0.15">
      <c r="B52" s="1188"/>
      <c r="C52" s="1189"/>
      <c r="D52" s="106"/>
      <c r="E52" s="1190" t="s">
        <v>43</v>
      </c>
      <c r="F52" s="1190"/>
      <c r="G52" s="1190"/>
      <c r="H52" s="1191"/>
      <c r="I52" s="358">
        <v>13346</v>
      </c>
      <c r="J52" s="359">
        <v>12889</v>
      </c>
      <c r="K52" s="359">
        <v>12239</v>
      </c>
      <c r="L52" s="359">
        <v>12034</v>
      </c>
      <c r="M52" s="360">
        <v>10896</v>
      </c>
    </row>
    <row r="53" spans="2:13" ht="27.75" customHeight="1" thickBot="1" x14ac:dyDescent="0.2">
      <c r="B53" s="1192" t="s">
        <v>19</v>
      </c>
      <c r="C53" s="1193"/>
      <c r="D53" s="110"/>
      <c r="E53" s="1194" t="s">
        <v>44</v>
      </c>
      <c r="F53" s="1194"/>
      <c r="G53" s="1194"/>
      <c r="H53" s="1195"/>
      <c r="I53" s="361">
        <v>3264</v>
      </c>
      <c r="J53" s="362">
        <v>4220</v>
      </c>
      <c r="K53" s="362">
        <v>4664</v>
      </c>
      <c r="L53" s="362">
        <v>2630</v>
      </c>
      <c r="M53" s="363">
        <v>3135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f7m8RHVHEWNSh5h3bhRMrhZNxY9C77ZlXzqSAb7hpS9X7NXmlWVzKaPIwbfiJ6KM4KVu+5qqUQJYIZcN4vNqZg==" saltValue="m7qqvnbk1y9yT9Eq6ZL3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I22" zoomScaleNormal="100" zoomScaleSheetLayoutView="100" workbookViewId="0">
      <selection activeCell="H59" sqref="H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1174</v>
      </c>
      <c r="G55" s="122">
        <v>1174</v>
      </c>
      <c r="H55" s="123">
        <v>942</v>
      </c>
    </row>
    <row r="56" spans="2:8" ht="52.5" customHeight="1" x14ac:dyDescent="0.15">
      <c r="B56" s="124"/>
      <c r="C56" s="1213" t="s">
        <v>47</v>
      </c>
      <c r="D56" s="1213"/>
      <c r="E56" s="1214"/>
      <c r="F56" s="125">
        <v>208</v>
      </c>
      <c r="G56" s="125">
        <v>211</v>
      </c>
      <c r="H56" s="126">
        <v>251</v>
      </c>
    </row>
    <row r="57" spans="2:8" ht="53.25" customHeight="1" x14ac:dyDescent="0.15">
      <c r="B57" s="124"/>
      <c r="C57" s="1215" t="s">
        <v>48</v>
      </c>
      <c r="D57" s="1215"/>
      <c r="E57" s="1216"/>
      <c r="F57" s="127">
        <v>1967</v>
      </c>
      <c r="G57" s="127">
        <v>2132</v>
      </c>
      <c r="H57" s="128">
        <v>2047</v>
      </c>
    </row>
    <row r="58" spans="2:8" ht="45.75" customHeight="1" x14ac:dyDescent="0.15">
      <c r="B58" s="129"/>
      <c r="C58" s="1203" t="s">
        <v>549</v>
      </c>
      <c r="D58" s="1204"/>
      <c r="E58" s="1205"/>
      <c r="F58" s="130">
        <v>435</v>
      </c>
      <c r="G58" s="130">
        <v>545</v>
      </c>
      <c r="H58" s="131">
        <v>545</v>
      </c>
    </row>
    <row r="59" spans="2:8" ht="45.75" customHeight="1" x14ac:dyDescent="0.15">
      <c r="B59" s="129"/>
      <c r="C59" s="1203" t="s">
        <v>550</v>
      </c>
      <c r="D59" s="1204"/>
      <c r="E59" s="1205"/>
      <c r="F59" s="130">
        <v>405</v>
      </c>
      <c r="G59" s="130">
        <v>405</v>
      </c>
      <c r="H59" s="131">
        <v>405</v>
      </c>
    </row>
    <row r="60" spans="2:8" ht="45.75" customHeight="1" x14ac:dyDescent="0.15">
      <c r="B60" s="129"/>
      <c r="C60" s="1203" t="s">
        <v>551</v>
      </c>
      <c r="D60" s="1204"/>
      <c r="E60" s="1205"/>
      <c r="F60" s="130">
        <v>499</v>
      </c>
      <c r="G60" s="130">
        <v>461</v>
      </c>
      <c r="H60" s="131">
        <v>391</v>
      </c>
    </row>
    <row r="61" spans="2:8" ht="45.75" customHeight="1" x14ac:dyDescent="0.15">
      <c r="B61" s="129"/>
      <c r="C61" s="1203" t="s">
        <v>552</v>
      </c>
      <c r="D61" s="1204"/>
      <c r="E61" s="1205"/>
      <c r="F61" s="130">
        <v>202</v>
      </c>
      <c r="G61" s="130">
        <v>197</v>
      </c>
      <c r="H61" s="131">
        <v>186</v>
      </c>
    </row>
    <row r="62" spans="2:8" ht="45.75" customHeight="1" thickBot="1" x14ac:dyDescent="0.2">
      <c r="B62" s="132"/>
      <c r="C62" s="1206" t="s">
        <v>553</v>
      </c>
      <c r="D62" s="1207"/>
      <c r="E62" s="1208"/>
      <c r="F62" s="133">
        <v>140</v>
      </c>
      <c r="G62" s="133">
        <v>150</v>
      </c>
      <c r="H62" s="134">
        <v>175</v>
      </c>
    </row>
    <row r="63" spans="2:8" ht="52.5" customHeight="1" thickBot="1" x14ac:dyDescent="0.2">
      <c r="B63" s="135"/>
      <c r="C63" s="1209" t="s">
        <v>49</v>
      </c>
      <c r="D63" s="1209"/>
      <c r="E63" s="1210"/>
      <c r="F63" s="136">
        <v>3349</v>
      </c>
      <c r="G63" s="136">
        <v>3516</v>
      </c>
      <c r="H63" s="137">
        <v>3240</v>
      </c>
    </row>
    <row r="64" spans="2:8" x14ac:dyDescent="0.15"/>
  </sheetData>
  <sheetProtection algorithmName="SHA-512" hashValue="T6fiztf916M18mOdhRLlKrvy8gBnMrhOfJ7Fn9OxqU0EoPMXY6/klza80LMteV7Mz2uGsMrYOqB/x5OKGFRnrg==" saltValue="iOS+OUuVZIQ2LF7XVnK1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51338</v>
      </c>
      <c r="E3" s="156"/>
      <c r="F3" s="157">
        <v>74581</v>
      </c>
      <c r="G3" s="158"/>
      <c r="H3" s="159"/>
    </row>
    <row r="4" spans="1:8" x14ac:dyDescent="0.15">
      <c r="A4" s="160"/>
      <c r="B4" s="161"/>
      <c r="C4" s="162"/>
      <c r="D4" s="163">
        <v>30555</v>
      </c>
      <c r="E4" s="164"/>
      <c r="F4" s="165">
        <v>41563</v>
      </c>
      <c r="G4" s="166"/>
      <c r="H4" s="167"/>
    </row>
    <row r="5" spans="1:8" x14ac:dyDescent="0.15">
      <c r="A5" s="148" t="s">
        <v>520</v>
      </c>
      <c r="B5" s="153"/>
      <c r="C5" s="154"/>
      <c r="D5" s="155">
        <v>63428</v>
      </c>
      <c r="E5" s="156"/>
      <c r="F5" s="157">
        <v>76347</v>
      </c>
      <c r="G5" s="158"/>
      <c r="H5" s="159"/>
    </row>
    <row r="6" spans="1:8" x14ac:dyDescent="0.15">
      <c r="A6" s="160"/>
      <c r="B6" s="161"/>
      <c r="C6" s="162"/>
      <c r="D6" s="163">
        <v>34978</v>
      </c>
      <c r="E6" s="164"/>
      <c r="F6" s="165">
        <v>41762</v>
      </c>
      <c r="G6" s="166"/>
      <c r="H6" s="167"/>
    </row>
    <row r="7" spans="1:8" x14ac:dyDescent="0.15">
      <c r="A7" s="148" t="s">
        <v>521</v>
      </c>
      <c r="B7" s="153"/>
      <c r="C7" s="154"/>
      <c r="D7" s="155">
        <v>54599</v>
      </c>
      <c r="E7" s="156"/>
      <c r="F7" s="157">
        <v>69604</v>
      </c>
      <c r="G7" s="158"/>
      <c r="H7" s="159"/>
    </row>
    <row r="8" spans="1:8" x14ac:dyDescent="0.15">
      <c r="A8" s="160"/>
      <c r="B8" s="161"/>
      <c r="C8" s="162"/>
      <c r="D8" s="163">
        <v>38522</v>
      </c>
      <c r="E8" s="164"/>
      <c r="F8" s="165">
        <v>36247</v>
      </c>
      <c r="G8" s="166"/>
      <c r="H8" s="167"/>
    </row>
    <row r="9" spans="1:8" x14ac:dyDescent="0.15">
      <c r="A9" s="148" t="s">
        <v>522</v>
      </c>
      <c r="B9" s="153"/>
      <c r="C9" s="154"/>
      <c r="D9" s="155">
        <v>41191</v>
      </c>
      <c r="E9" s="156"/>
      <c r="F9" s="157">
        <v>68410</v>
      </c>
      <c r="G9" s="158"/>
      <c r="H9" s="159"/>
    </row>
    <row r="10" spans="1:8" x14ac:dyDescent="0.15">
      <c r="A10" s="160"/>
      <c r="B10" s="161"/>
      <c r="C10" s="162"/>
      <c r="D10" s="163">
        <v>24554</v>
      </c>
      <c r="E10" s="164"/>
      <c r="F10" s="165">
        <v>35086</v>
      </c>
      <c r="G10" s="166"/>
      <c r="H10" s="167"/>
    </row>
    <row r="11" spans="1:8" x14ac:dyDescent="0.15">
      <c r="A11" s="148" t="s">
        <v>523</v>
      </c>
      <c r="B11" s="153"/>
      <c r="C11" s="154"/>
      <c r="D11" s="155">
        <v>33832</v>
      </c>
      <c r="E11" s="156"/>
      <c r="F11" s="157">
        <v>73019</v>
      </c>
      <c r="G11" s="158"/>
      <c r="H11" s="159"/>
    </row>
    <row r="12" spans="1:8" x14ac:dyDescent="0.15">
      <c r="A12" s="160"/>
      <c r="B12" s="161"/>
      <c r="C12" s="168"/>
      <c r="D12" s="163">
        <v>21269</v>
      </c>
      <c r="E12" s="164"/>
      <c r="F12" s="165">
        <v>39427</v>
      </c>
      <c r="G12" s="166"/>
      <c r="H12" s="167"/>
    </row>
    <row r="13" spans="1:8" x14ac:dyDescent="0.15">
      <c r="A13" s="148"/>
      <c r="B13" s="153"/>
      <c r="C13" s="169"/>
      <c r="D13" s="170">
        <v>48878</v>
      </c>
      <c r="E13" s="171"/>
      <c r="F13" s="172">
        <v>72392</v>
      </c>
      <c r="G13" s="173"/>
      <c r="H13" s="159"/>
    </row>
    <row r="14" spans="1:8" x14ac:dyDescent="0.15">
      <c r="A14" s="160"/>
      <c r="B14" s="161"/>
      <c r="C14" s="162"/>
      <c r="D14" s="163">
        <v>29976</v>
      </c>
      <c r="E14" s="164"/>
      <c r="F14" s="165">
        <v>38817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8.89</v>
      </c>
      <c r="C19" s="174">
        <f>ROUND(VALUE(SUBSTITUTE(実質収支比率等に係る経年分析!G$48,"▲","-")),2)</f>
        <v>12.21</v>
      </c>
      <c r="D19" s="174">
        <f>ROUND(VALUE(SUBSTITUTE(実質収支比率等に係る経年分析!H$48,"▲","-")),2)</f>
        <v>15.83</v>
      </c>
      <c r="E19" s="174">
        <f>ROUND(VALUE(SUBSTITUTE(実質収支比率等に係る経年分析!I$48,"▲","-")),2)</f>
        <v>12.69</v>
      </c>
      <c r="F19" s="174">
        <f>ROUND(VALUE(SUBSTITUTE(実質収支比率等に係る経年分析!J$48,"▲","-")),2)</f>
        <v>7.26</v>
      </c>
    </row>
    <row r="20" spans="1:11" x14ac:dyDescent="0.15">
      <c r="A20" s="174" t="s">
        <v>53</v>
      </c>
      <c r="B20" s="174">
        <f>ROUND(VALUE(SUBSTITUTE(実質収支比率等に係る経年分析!F$47,"▲","-")),2)</f>
        <v>20.239999999999998</v>
      </c>
      <c r="C20" s="174">
        <f>ROUND(VALUE(SUBSTITUTE(実質収支比率等に係る経年分析!G$47,"▲","-")),2)</f>
        <v>6.58</v>
      </c>
      <c r="D20" s="174">
        <f>ROUND(VALUE(SUBSTITUTE(実質収支比率等に係る経年分析!H$47,"▲","-")),2)</f>
        <v>14.52</v>
      </c>
      <c r="E20" s="174">
        <f>ROUND(VALUE(SUBSTITUTE(実質収支比率等に係る経年分析!I$47,"▲","-")),2)</f>
        <v>15.15</v>
      </c>
      <c r="F20" s="174">
        <f>ROUND(VALUE(SUBSTITUTE(実質収支比率等に係る経年分析!J$47,"▲","-")),2)</f>
        <v>12.24</v>
      </c>
    </row>
    <row r="21" spans="1:11" x14ac:dyDescent="0.15">
      <c r="A21" s="174" t="s">
        <v>54</v>
      </c>
      <c r="B21" s="174">
        <f>IF(ISNUMBER(VALUE(SUBSTITUTE(実質収支比率等に係る経年分析!F$49,"▲","-"))),ROUND(VALUE(SUBSTITUTE(実質収支比率等に係る経年分析!F$49,"▲","-")),2),NA())</f>
        <v>-5</v>
      </c>
      <c r="C21" s="174">
        <f>IF(ISNUMBER(VALUE(SUBSTITUTE(実質収支比率等に係る経年分析!G$49,"▲","-"))),ROUND(VALUE(SUBSTITUTE(実質収支比率等に係る経年分析!G$49,"▲","-")),2),NA())</f>
        <v>-8.69</v>
      </c>
      <c r="D21" s="174">
        <f>IF(ISNUMBER(VALUE(SUBSTITUTE(実質収支比率等に係る経年分析!H$49,"▲","-"))),ROUND(VALUE(SUBSTITUTE(実質収支比率等に係る経年分析!H$49,"▲","-")),2),NA())</f>
        <v>12.14</v>
      </c>
      <c r="E21" s="174">
        <f>IF(ISNUMBER(VALUE(SUBSTITUTE(実質収支比率等に係る経年分析!I$49,"▲","-"))),ROUND(VALUE(SUBSTITUTE(実質収支比率等に係る経年分析!I$49,"▲","-")),2),NA())</f>
        <v>-3.82</v>
      </c>
      <c r="F21" s="174">
        <f>IF(ISNUMBER(VALUE(SUBSTITUTE(実質収支比率等に係る経年分析!J$49,"▲","-"))),ROUND(VALUE(SUBSTITUTE(実質収支比率等に係る経年分析!J$49,"▲","-")),2),NA())</f>
        <v>-8.52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0.24</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潮来市後期高齢者医療特別会計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潮来市国民健康保険特別会計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0.71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1.23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0.69</v>
      </c>
    </row>
    <row r="32" spans="1:11" x14ac:dyDescent="0.15">
      <c r="A32" s="175" t="str">
        <f>IF(連結実質赤字比率に係る赤字・黒字の構成分析!C$38="",NA(),連結実質赤字比率に係る赤字・黒字の構成分析!C$38)</f>
        <v>潮来市介護保険特別会計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1.1599999999999999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1.1599999999999999</v>
      </c>
    </row>
    <row r="33" spans="1:16" x14ac:dyDescent="0.15">
      <c r="A33" s="175" t="str">
        <f>IF(連結実質赤字比率に係る赤字・黒字の構成分析!C$37="",NA(),連結実質赤字比率に係る赤字・黒字の構成分析!C$37)</f>
        <v>潮来市工業用水道事業会計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1.53</v>
      </c>
    </row>
    <row r="34" spans="1:16" x14ac:dyDescent="0.15">
      <c r="A34" s="175" t="str">
        <f>IF(連結実質赤字比率に係る赤字・黒字の構成分析!C$36="",NA(),連結実質赤字比率に係る赤字・黒字の構成分析!C$36)</f>
        <v>潮来市下水道事業会計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4.51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3.92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6.15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8.89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12.21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15.83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12.68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7.26</v>
      </c>
    </row>
    <row r="36" spans="1:16" x14ac:dyDescent="0.15">
      <c r="A36" s="175" t="str">
        <f>IF(連結実質赤字比率に係る赤字・黒字の構成分析!C$34="",NA(),連結実質赤字比率に係る赤字・黒字の構成分析!C$34)</f>
        <v>潮来市水道事業会計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13.39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15.36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1309</v>
      </c>
      <c r="E42" s="176"/>
      <c r="F42" s="176"/>
      <c r="G42" s="176">
        <f>'実質公債費比率（分子）の構造'!L$52</f>
        <v>1465</v>
      </c>
      <c r="H42" s="176"/>
      <c r="I42" s="176"/>
      <c r="J42" s="176">
        <f>'実質公債費比率（分子）の構造'!M$52</f>
        <v>1338</v>
      </c>
      <c r="K42" s="176"/>
      <c r="L42" s="176"/>
      <c r="M42" s="176">
        <f>'実質公債費比率（分子）の構造'!N$52</f>
        <v>1257</v>
      </c>
      <c r="N42" s="176"/>
      <c r="O42" s="176"/>
      <c r="P42" s="176">
        <f>'実質公債費比率（分子）の構造'!O$52</f>
        <v>1236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19</v>
      </c>
      <c r="C45" s="176"/>
      <c r="D45" s="176"/>
      <c r="E45" s="176">
        <f>'実質公債費比率（分子）の構造'!L$49</f>
        <v>20</v>
      </c>
      <c r="F45" s="176"/>
      <c r="G45" s="176"/>
      <c r="H45" s="176">
        <f>'実質公債費比率（分子）の構造'!M$49</f>
        <v>21</v>
      </c>
      <c r="I45" s="176"/>
      <c r="J45" s="176"/>
      <c r="K45" s="176">
        <f>'実質公債費比率（分子）の構造'!N$49</f>
        <v>24</v>
      </c>
      <c r="L45" s="176"/>
      <c r="M45" s="176"/>
      <c r="N45" s="176">
        <f>'実質公債費比率（分子）の構造'!O$49</f>
        <v>26</v>
      </c>
      <c r="O45" s="176"/>
      <c r="P45" s="176"/>
    </row>
    <row r="46" spans="1:16" x14ac:dyDescent="0.15">
      <c r="A46" s="176" t="s">
        <v>64</v>
      </c>
      <c r="B46" s="176">
        <f>'実質公債費比率（分子）の構造'!K$48</f>
        <v>639</v>
      </c>
      <c r="C46" s="176"/>
      <c r="D46" s="176"/>
      <c r="E46" s="176">
        <f>'実質公債費比率（分子）の構造'!L$48</f>
        <v>581</v>
      </c>
      <c r="F46" s="176"/>
      <c r="G46" s="176"/>
      <c r="H46" s="176">
        <f>'実質公債費比率（分子）の構造'!M$48</f>
        <v>578</v>
      </c>
      <c r="I46" s="176"/>
      <c r="J46" s="176"/>
      <c r="K46" s="176">
        <f>'実質公債費比率（分子）の構造'!N$48</f>
        <v>546</v>
      </c>
      <c r="L46" s="176"/>
      <c r="M46" s="176"/>
      <c r="N46" s="176">
        <f>'実質公債費比率（分子）の構造'!O$48</f>
        <v>552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1264</v>
      </c>
      <c r="C49" s="176"/>
      <c r="D49" s="176"/>
      <c r="E49" s="176">
        <f>'実質公債費比率（分子）の構造'!L$45</f>
        <v>1500</v>
      </c>
      <c r="F49" s="176"/>
      <c r="G49" s="176"/>
      <c r="H49" s="176">
        <f>'実質公債費比率（分子）の構造'!M$45</f>
        <v>1388</v>
      </c>
      <c r="I49" s="176"/>
      <c r="J49" s="176"/>
      <c r="K49" s="176">
        <f>'実質公債費比率（分子）の構造'!N$45</f>
        <v>1395</v>
      </c>
      <c r="L49" s="176"/>
      <c r="M49" s="176"/>
      <c r="N49" s="176">
        <f>'実質公債費比率（分子）の構造'!O$45</f>
        <v>1325</v>
      </c>
      <c r="O49" s="176"/>
      <c r="P49" s="176"/>
    </row>
    <row r="50" spans="1:16" x14ac:dyDescent="0.15">
      <c r="A50" s="176" t="s">
        <v>67</v>
      </c>
      <c r="B50" s="176" t="e">
        <f>NA()</f>
        <v>#N/A</v>
      </c>
      <c r="C50" s="176">
        <f>IF(ISNUMBER('実質公債費比率（分子）の構造'!K$53),'実質公債費比率（分子）の構造'!K$53,NA())</f>
        <v>613</v>
      </c>
      <c r="D50" s="176" t="e">
        <f>NA()</f>
        <v>#N/A</v>
      </c>
      <c r="E50" s="176" t="e">
        <f>NA()</f>
        <v>#N/A</v>
      </c>
      <c r="F50" s="176">
        <f>IF(ISNUMBER('実質公債費比率（分子）の構造'!L$53),'実質公債費比率（分子）の構造'!L$53,NA())</f>
        <v>636</v>
      </c>
      <c r="G50" s="176" t="e">
        <f>NA()</f>
        <v>#N/A</v>
      </c>
      <c r="H50" s="176" t="e">
        <f>NA()</f>
        <v>#N/A</v>
      </c>
      <c r="I50" s="176">
        <f>IF(ISNUMBER('実質公債費比率（分子）の構造'!M$53),'実質公債費比率（分子）の構造'!M$53,NA())</f>
        <v>649</v>
      </c>
      <c r="J50" s="176" t="e">
        <f>NA()</f>
        <v>#N/A</v>
      </c>
      <c r="K50" s="176" t="e">
        <f>NA()</f>
        <v>#N/A</v>
      </c>
      <c r="L50" s="176">
        <f>IF(ISNUMBER('実質公債費比率（分子）の構造'!N$53),'実質公債費比率（分子）の構造'!N$53,NA())</f>
        <v>708</v>
      </c>
      <c r="M50" s="176" t="e">
        <f>NA()</f>
        <v>#N/A</v>
      </c>
      <c r="N50" s="176" t="e">
        <f>NA()</f>
        <v>#N/A</v>
      </c>
      <c r="O50" s="176">
        <f>IF(ISNUMBER('実質公債費比率（分子）の構造'!O$53),'実質公債費比率（分子）の構造'!O$53,NA())</f>
        <v>667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13346</v>
      </c>
      <c r="E56" s="175"/>
      <c r="F56" s="175"/>
      <c r="G56" s="175">
        <f>'将来負担比率（分子）の構造'!J$52</f>
        <v>12889</v>
      </c>
      <c r="H56" s="175"/>
      <c r="I56" s="175"/>
      <c r="J56" s="175">
        <f>'将来負担比率（分子）の構造'!K$52</f>
        <v>12239</v>
      </c>
      <c r="K56" s="175"/>
      <c r="L56" s="175"/>
      <c r="M56" s="175">
        <f>'将来負担比率（分子）の構造'!L$52</f>
        <v>12034</v>
      </c>
      <c r="N56" s="175"/>
      <c r="O56" s="175"/>
      <c r="P56" s="175">
        <f>'将来負担比率（分子）の構造'!M$52</f>
        <v>10896</v>
      </c>
    </row>
    <row r="57" spans="1:16" x14ac:dyDescent="0.15">
      <c r="A57" s="175" t="s">
        <v>42</v>
      </c>
      <c r="B57" s="175"/>
      <c r="C57" s="175"/>
      <c r="D57" s="175">
        <f>'将来負担比率（分子）の構造'!I$51</f>
        <v>122</v>
      </c>
      <c r="E57" s="175"/>
      <c r="F57" s="175"/>
      <c r="G57" s="175">
        <f>'将来負担比率（分子）の構造'!J$51</f>
        <v>98</v>
      </c>
      <c r="H57" s="175"/>
      <c r="I57" s="175"/>
      <c r="J57" s="175">
        <f>'将来負担比率（分子）の構造'!K$51</f>
        <v>62</v>
      </c>
      <c r="K57" s="175"/>
      <c r="L57" s="175"/>
      <c r="M57" s="175">
        <f>'将来負担比率（分子）の構造'!L$51</f>
        <v>74</v>
      </c>
      <c r="N57" s="175"/>
      <c r="O57" s="175"/>
      <c r="P57" s="175">
        <f>'将来負担比率（分子）の構造'!M$51</f>
        <v>88</v>
      </c>
    </row>
    <row r="58" spans="1:16" x14ac:dyDescent="0.15">
      <c r="A58" s="175" t="s">
        <v>41</v>
      </c>
      <c r="B58" s="175"/>
      <c r="C58" s="175"/>
      <c r="D58" s="175">
        <f>'将来負担比率（分子）の構造'!I$50</f>
        <v>3882</v>
      </c>
      <c r="E58" s="175"/>
      <c r="F58" s="175"/>
      <c r="G58" s="175">
        <f>'将来負担比率（分子）の構造'!J$50</f>
        <v>2797</v>
      </c>
      <c r="H58" s="175"/>
      <c r="I58" s="175"/>
      <c r="J58" s="175">
        <f>'将来負担比率（分子）の構造'!K$50</f>
        <v>2843</v>
      </c>
      <c r="K58" s="175"/>
      <c r="L58" s="175"/>
      <c r="M58" s="175">
        <f>'将来負担比率（分子）の構造'!L$50</f>
        <v>4040</v>
      </c>
      <c r="N58" s="175"/>
      <c r="O58" s="175"/>
      <c r="P58" s="175">
        <f>'将来負担比率（分子）の構造'!M$50</f>
        <v>3754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f>'将来負担比率（分子）の構造'!M$46</f>
        <v>2</v>
      </c>
      <c r="O61" s="175"/>
      <c r="P61" s="175"/>
    </row>
    <row r="62" spans="1:16" x14ac:dyDescent="0.15">
      <c r="A62" s="175" t="s">
        <v>35</v>
      </c>
      <c r="B62" s="175">
        <f>'将来負担比率（分子）の構造'!I$45</f>
        <v>2252</v>
      </c>
      <c r="C62" s="175"/>
      <c r="D62" s="175"/>
      <c r="E62" s="175">
        <f>'将来負担比率（分子）の構造'!J$45</f>
        <v>2213</v>
      </c>
      <c r="F62" s="175"/>
      <c r="G62" s="175"/>
      <c r="H62" s="175">
        <f>'将来負担比率（分子）の構造'!K$45</f>
        <v>2131</v>
      </c>
      <c r="I62" s="175"/>
      <c r="J62" s="175"/>
      <c r="K62" s="175">
        <f>'将来負担比率（分子）の構造'!L$45</f>
        <v>2075</v>
      </c>
      <c r="L62" s="175"/>
      <c r="M62" s="175"/>
      <c r="N62" s="175">
        <f>'将来負担比率（分子）の構造'!M$45</f>
        <v>1990</v>
      </c>
      <c r="O62" s="175"/>
      <c r="P62" s="175"/>
    </row>
    <row r="63" spans="1:16" x14ac:dyDescent="0.15">
      <c r="A63" s="175" t="s">
        <v>34</v>
      </c>
      <c r="B63" s="175">
        <f>'将来負担比率（分子）の構造'!I$44</f>
        <v>133</v>
      </c>
      <c r="C63" s="175"/>
      <c r="D63" s="175"/>
      <c r="E63" s="175">
        <f>'将来負担比率（分子）の構造'!J$44</f>
        <v>120</v>
      </c>
      <c r="F63" s="175"/>
      <c r="G63" s="175"/>
      <c r="H63" s="175">
        <f>'将来負担比率（分子）の構造'!K$44</f>
        <v>115</v>
      </c>
      <c r="I63" s="175"/>
      <c r="J63" s="175"/>
      <c r="K63" s="175">
        <f>'将来負担比率（分子）の構造'!L$44</f>
        <v>91</v>
      </c>
      <c r="L63" s="175"/>
      <c r="M63" s="175"/>
      <c r="N63" s="175">
        <f>'将来負担比率（分子）の構造'!M$44</f>
        <v>61</v>
      </c>
      <c r="O63" s="175"/>
      <c r="P63" s="175"/>
    </row>
    <row r="64" spans="1:16" x14ac:dyDescent="0.15">
      <c r="A64" s="175" t="s">
        <v>33</v>
      </c>
      <c r="B64" s="175">
        <f>'将来負担比率（分子）の構造'!I$43</f>
        <v>6517</v>
      </c>
      <c r="C64" s="175"/>
      <c r="D64" s="175"/>
      <c r="E64" s="175">
        <f>'将来負担比率（分子）の構造'!J$43</f>
        <v>6260</v>
      </c>
      <c r="F64" s="175"/>
      <c r="G64" s="175"/>
      <c r="H64" s="175">
        <f>'将来負担比率（分子）の構造'!K$43</f>
        <v>6391</v>
      </c>
      <c r="I64" s="175"/>
      <c r="J64" s="175"/>
      <c r="K64" s="175">
        <f>'将来負担比率（分子）の構造'!L$43</f>
        <v>6074</v>
      </c>
      <c r="L64" s="175"/>
      <c r="M64" s="175"/>
      <c r="N64" s="175">
        <f>'将来負担比率（分子）の構造'!M$43</f>
        <v>5925</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11711</v>
      </c>
      <c r="C66" s="175"/>
      <c r="D66" s="175"/>
      <c r="E66" s="175">
        <f>'将来負担比率（分子）の構造'!J$41</f>
        <v>11410</v>
      </c>
      <c r="F66" s="175"/>
      <c r="G66" s="175"/>
      <c r="H66" s="175">
        <f>'将来負担比率（分子）の構造'!K$41</f>
        <v>11172</v>
      </c>
      <c r="I66" s="175"/>
      <c r="J66" s="175"/>
      <c r="K66" s="175">
        <f>'将来負担比率（分子）の構造'!L$41</f>
        <v>10538</v>
      </c>
      <c r="L66" s="175"/>
      <c r="M66" s="175"/>
      <c r="N66" s="175">
        <f>'将来負担比率（分子）の構造'!M$41</f>
        <v>9896</v>
      </c>
      <c r="O66" s="175"/>
      <c r="P66" s="175"/>
    </row>
    <row r="67" spans="1:16" x14ac:dyDescent="0.15">
      <c r="A67" s="175" t="s">
        <v>71</v>
      </c>
      <c r="B67" s="175" t="e">
        <f>NA()</f>
        <v>#N/A</v>
      </c>
      <c r="C67" s="175">
        <f>IF(ISNUMBER('将来負担比率（分子）の構造'!I$53), IF('将来負担比率（分子）の構造'!I$53 &lt; 0, 0, '将来負担比率（分子）の構造'!I$53), NA())</f>
        <v>3264</v>
      </c>
      <c r="D67" s="175" t="e">
        <f>NA()</f>
        <v>#N/A</v>
      </c>
      <c r="E67" s="175" t="e">
        <f>NA()</f>
        <v>#N/A</v>
      </c>
      <c r="F67" s="175">
        <f>IF(ISNUMBER('将来負担比率（分子）の構造'!J$53), IF('将来負担比率（分子）の構造'!J$53 &lt; 0, 0, '将来負担比率（分子）の構造'!J$53), NA())</f>
        <v>4220</v>
      </c>
      <c r="G67" s="175" t="e">
        <f>NA()</f>
        <v>#N/A</v>
      </c>
      <c r="H67" s="175" t="e">
        <f>NA()</f>
        <v>#N/A</v>
      </c>
      <c r="I67" s="175">
        <f>IF(ISNUMBER('将来負担比率（分子）の構造'!K$53), IF('将来負担比率（分子）の構造'!K$53 &lt; 0, 0, '将来負担比率（分子）の構造'!K$53), NA())</f>
        <v>4664</v>
      </c>
      <c r="J67" s="175" t="e">
        <f>NA()</f>
        <v>#N/A</v>
      </c>
      <c r="K67" s="175" t="e">
        <f>NA()</f>
        <v>#N/A</v>
      </c>
      <c r="L67" s="175">
        <f>IF(ISNUMBER('将来負担比率（分子）の構造'!L$53), IF('将来負担比率（分子）の構造'!L$53 &lt; 0, 0, '将来負担比率（分子）の構造'!L$53), NA())</f>
        <v>2630</v>
      </c>
      <c r="M67" s="175" t="e">
        <f>NA()</f>
        <v>#N/A</v>
      </c>
      <c r="N67" s="175" t="e">
        <f>NA()</f>
        <v>#N/A</v>
      </c>
      <c r="O67" s="175">
        <f>IF(ISNUMBER('将来負担比率（分子）の構造'!M$53), IF('将来負担比率（分子）の構造'!M$53 &lt; 0, 0, '将来負担比率（分子）の構造'!M$53), NA())</f>
        <v>3135</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1174</v>
      </c>
      <c r="C72" s="179">
        <f>基金残高に係る経年分析!G55</f>
        <v>1174</v>
      </c>
      <c r="D72" s="179">
        <f>基金残高に係る経年分析!H55</f>
        <v>942</v>
      </c>
    </row>
    <row r="73" spans="1:16" x14ac:dyDescent="0.15">
      <c r="A73" s="178" t="s">
        <v>74</v>
      </c>
      <c r="B73" s="179">
        <f>基金残高に係る経年分析!F56</f>
        <v>208</v>
      </c>
      <c r="C73" s="179">
        <f>基金残高に係る経年分析!G56</f>
        <v>211</v>
      </c>
      <c r="D73" s="179">
        <f>基金残高に係る経年分析!H56</f>
        <v>251</v>
      </c>
    </row>
    <row r="74" spans="1:16" x14ac:dyDescent="0.15">
      <c r="A74" s="178" t="s">
        <v>75</v>
      </c>
      <c r="B74" s="179">
        <f>基金残高に係る経年分析!F57</f>
        <v>1967</v>
      </c>
      <c r="C74" s="179">
        <f>基金残高に係る経年分析!G57</f>
        <v>2132</v>
      </c>
      <c r="D74" s="179">
        <f>基金残高に係る経年分析!H57</f>
        <v>2047</v>
      </c>
    </row>
  </sheetData>
  <sheetProtection algorithmName="SHA-512" hashValue="FuAcq3VaCs+kPyfZoIvPWwl0RA88XjztpOv9h6vsO8rfJ+vPB89Bhb8N9AluTVZYioCx8XThT5W/XbUr/2P3DA==" saltValue="gBqm4Wj98MlWDCDZ5bft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大盛 綾乃</cp:lastModifiedBy>
  <cp:lastPrinted>2025-03-14T00:38:26Z</cp:lastPrinted>
  <dcterms:created xsi:type="dcterms:W3CDTF">2025-02-19T01:08:50Z</dcterms:created>
  <dcterms:modified xsi:type="dcterms:W3CDTF">2025-03-25T00:38:19Z</dcterms:modified>
  <cp:category/>
</cp:coreProperties>
</file>